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24226"/>
  <mc:AlternateContent xmlns:mc="http://schemas.openxmlformats.org/markup-compatibility/2006">
    <mc:Choice Requires="x15">
      <x15ac:absPath xmlns:x15ac="http://schemas.microsoft.com/office/spreadsheetml/2010/11/ac" url="C:\Users\10055650\OneDrive - State of Ohio\2023 ACF\"/>
    </mc:Choice>
  </mc:AlternateContent>
  <xr:revisionPtr revIDLastSave="0" documentId="8_{73A66391-9BF6-4CDB-B7C9-C16E8D2C02FB}" xr6:coauthVersionLast="47" xr6:coauthVersionMax="47" xr10:uidLastSave="{00000000-0000-0000-0000-000000000000}"/>
  <bookViews>
    <workbookView xWindow="28680" yWindow="-120" windowWidth="29040" windowHeight="15840" xr2:uid="{00000000-000D-0000-FFFF-FFFF00000000}"/>
  </bookViews>
  <sheets>
    <sheet name="Budget" sheetId="3" r:id="rId1"/>
    <sheet name="stats-instr" sheetId="4" r:id="rId2"/>
  </sheets>
  <definedNames>
    <definedName name="_xlnm.Print_Area" localSheetId="0">Budget!$B$4:$Q$199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K122" i="3" l="1"/>
  <c r="Q122" i="3"/>
  <c r="S122" i="3" s="1"/>
  <c r="I157" i="3"/>
  <c r="M157" i="3" s="1"/>
  <c r="I156" i="3"/>
  <c r="I155" i="3"/>
  <c r="H39" i="3"/>
  <c r="H44" i="3" s="1"/>
  <c r="Q39" i="3"/>
  <c r="I44" i="3"/>
  <c r="H38" i="3"/>
  <c r="D171" i="3"/>
  <c r="E171" i="3" s="1"/>
  <c r="C171" i="3"/>
  <c r="D170" i="3"/>
  <c r="C170" i="3"/>
  <c r="E170" i="3" s="1"/>
  <c r="D169" i="3"/>
  <c r="H169" i="3" s="1"/>
  <c r="C169" i="3"/>
  <c r="G169" i="3" s="1"/>
  <c r="D168" i="3"/>
  <c r="D174" i="3" s="1"/>
  <c r="C168" i="3"/>
  <c r="C167" i="3"/>
  <c r="D166" i="3"/>
  <c r="C166" i="3"/>
  <c r="E166" i="3" s="1"/>
  <c r="B171" i="3"/>
  <c r="B170" i="3"/>
  <c r="B169" i="3"/>
  <c r="B168" i="3"/>
  <c r="B167" i="3"/>
  <c r="B166" i="3"/>
  <c r="E167" i="3"/>
  <c r="Q151" i="3"/>
  <c r="H151" i="3" s="1"/>
  <c r="S151" i="3" s="1"/>
  <c r="D76" i="3"/>
  <c r="Q107" i="3"/>
  <c r="N107" i="3"/>
  <c r="M107" i="3"/>
  <c r="Q106" i="3"/>
  <c r="N106" i="3"/>
  <c r="M106" i="3"/>
  <c r="M150" i="3"/>
  <c r="M152" i="3"/>
  <c r="O152" i="3"/>
  <c r="Q152" i="3"/>
  <c r="H152" i="3" s="1"/>
  <c r="S152" i="3" s="1"/>
  <c r="Q69" i="3"/>
  <c r="Q68" i="3"/>
  <c r="Q67" i="3"/>
  <c r="Q66" i="3"/>
  <c r="Q65" i="3"/>
  <c r="Q64" i="3"/>
  <c r="Q58" i="3"/>
  <c r="Q57" i="3"/>
  <c r="Q56" i="3"/>
  <c r="Q55" i="3"/>
  <c r="Q54" i="3"/>
  <c r="M146" i="3"/>
  <c r="M153" i="3"/>
  <c r="M151" i="3"/>
  <c r="M149" i="3"/>
  <c r="M148" i="3"/>
  <c r="M147" i="3"/>
  <c r="N153" i="3"/>
  <c r="N152" i="3"/>
  <c r="N151" i="3"/>
  <c r="N150" i="3"/>
  <c r="N149" i="3"/>
  <c r="N148" i="3"/>
  <c r="N147" i="3"/>
  <c r="K115" i="3"/>
  <c r="J115" i="3"/>
  <c r="I115" i="3"/>
  <c r="K92" i="3"/>
  <c r="J92" i="3"/>
  <c r="I92" i="3"/>
  <c r="H92" i="3"/>
  <c r="Q51" i="3"/>
  <c r="S51" i="3" s="1"/>
  <c r="N71" i="3"/>
  <c r="N60" i="3"/>
  <c r="N51" i="3"/>
  <c r="M71" i="3"/>
  <c r="M60" i="3"/>
  <c r="M51" i="3"/>
  <c r="K71" i="3"/>
  <c r="K117" i="3" s="1"/>
  <c r="K128" i="3" s="1"/>
  <c r="K60" i="3"/>
  <c r="K51" i="3"/>
  <c r="K44" i="3"/>
  <c r="J71" i="3"/>
  <c r="J60" i="3"/>
  <c r="J51" i="3"/>
  <c r="J44" i="3"/>
  <c r="I71" i="3"/>
  <c r="I60" i="3"/>
  <c r="I51" i="3"/>
  <c r="H71" i="3"/>
  <c r="H60" i="3"/>
  <c r="H51" i="3"/>
  <c r="K28" i="3"/>
  <c r="J28" i="3"/>
  <c r="K19" i="3"/>
  <c r="Q199" i="3"/>
  <c r="N198" i="3"/>
  <c r="N197" i="3"/>
  <c r="N196" i="3"/>
  <c r="N195" i="3"/>
  <c r="Q189" i="3"/>
  <c r="N188" i="3"/>
  <c r="N187" i="3"/>
  <c r="N186" i="3"/>
  <c r="N185" i="3"/>
  <c r="N184" i="3"/>
  <c r="Q34" i="3"/>
  <c r="N34" i="3"/>
  <c r="M34" i="3"/>
  <c r="Q41" i="3"/>
  <c r="N41" i="3"/>
  <c r="M41" i="3"/>
  <c r="Q40" i="3"/>
  <c r="N40" i="3"/>
  <c r="M40" i="3"/>
  <c r="N39" i="3"/>
  <c r="M39" i="3"/>
  <c r="Q38" i="3"/>
  <c r="N38" i="3"/>
  <c r="M38" i="3"/>
  <c r="D176" i="3"/>
  <c r="Q146" i="3"/>
  <c r="H146" i="3" s="1"/>
  <c r="S146" i="3" s="1"/>
  <c r="O146" i="3"/>
  <c r="N146" i="3"/>
  <c r="E77" i="3"/>
  <c r="E10" i="3"/>
  <c r="N113" i="3"/>
  <c r="N112" i="3"/>
  <c r="N111" i="3"/>
  <c r="N110" i="3"/>
  <c r="N109" i="3"/>
  <c r="N108" i="3"/>
  <c r="N105" i="3"/>
  <c r="N104" i="3"/>
  <c r="N103" i="3"/>
  <c r="N102" i="3"/>
  <c r="N115" i="3" s="1"/>
  <c r="N101" i="3"/>
  <c r="N100" i="3"/>
  <c r="N99" i="3"/>
  <c r="N98" i="3"/>
  <c r="N97" i="3"/>
  <c r="N96" i="3"/>
  <c r="N95" i="3"/>
  <c r="N90" i="3"/>
  <c r="N89" i="3"/>
  <c r="N88" i="3"/>
  <c r="N87" i="3"/>
  <c r="N86" i="3"/>
  <c r="N85" i="3"/>
  <c r="N84" i="3"/>
  <c r="N42" i="3"/>
  <c r="N37" i="3"/>
  <c r="N33" i="3"/>
  <c r="N32" i="3"/>
  <c r="N31" i="3"/>
  <c r="N26" i="3"/>
  <c r="N25" i="3"/>
  <c r="N24" i="3"/>
  <c r="N23" i="3"/>
  <c r="N22" i="3"/>
  <c r="N16" i="3"/>
  <c r="N19" i="3"/>
  <c r="Q114" i="3"/>
  <c r="Q113" i="3"/>
  <c r="Q112" i="3"/>
  <c r="Q111" i="3"/>
  <c r="Q110" i="3"/>
  <c r="Q109" i="3"/>
  <c r="Q108" i="3"/>
  <c r="Q105" i="3"/>
  <c r="Q104" i="3"/>
  <c r="Q103" i="3"/>
  <c r="Q102" i="3"/>
  <c r="Q101" i="3"/>
  <c r="Q100" i="3"/>
  <c r="Q99" i="3"/>
  <c r="Q98" i="3"/>
  <c r="Q97" i="3"/>
  <c r="Q96" i="3"/>
  <c r="Q90" i="3"/>
  <c r="Q89" i="3"/>
  <c r="Q88" i="3"/>
  <c r="Q87" i="3"/>
  <c r="Q86" i="3"/>
  <c r="Q85" i="3"/>
  <c r="Q84" i="3"/>
  <c r="Q42" i="3"/>
  <c r="Q33" i="3"/>
  <c r="Q32" i="3"/>
  <c r="Q31" i="3"/>
  <c r="Q26" i="3"/>
  <c r="Q25" i="3"/>
  <c r="Q24" i="3"/>
  <c r="Q23" i="3"/>
  <c r="M113" i="3"/>
  <c r="M112" i="3"/>
  <c r="M111" i="3"/>
  <c r="M110" i="3"/>
  <c r="M109" i="3"/>
  <c r="M108" i="3"/>
  <c r="M105" i="3"/>
  <c r="M104" i="3"/>
  <c r="M103" i="3"/>
  <c r="M102" i="3"/>
  <c r="M101" i="3"/>
  <c r="M100" i="3"/>
  <c r="M99" i="3"/>
  <c r="M98" i="3"/>
  <c r="M97" i="3"/>
  <c r="M96" i="3"/>
  <c r="M95" i="3"/>
  <c r="M90" i="3"/>
  <c r="M89" i="3"/>
  <c r="M88" i="3"/>
  <c r="M87" i="3"/>
  <c r="M92" i="3" s="1"/>
  <c r="M86" i="3"/>
  <c r="M85" i="3"/>
  <c r="M84" i="3"/>
  <c r="M42" i="3"/>
  <c r="M37" i="3"/>
  <c r="M33" i="3"/>
  <c r="M32" i="3"/>
  <c r="M31" i="3"/>
  <c r="M26" i="3"/>
  <c r="M25" i="3"/>
  <c r="M24" i="3"/>
  <c r="M23" i="3"/>
  <c r="O157" i="3"/>
  <c r="O156" i="3"/>
  <c r="E124" i="3"/>
  <c r="D134" i="3"/>
  <c r="E123" i="3"/>
  <c r="B73" i="3"/>
  <c r="J37" i="4"/>
  <c r="I37" i="4"/>
  <c r="H37" i="4"/>
  <c r="G37" i="4"/>
  <c r="F37" i="4"/>
  <c r="E37" i="4"/>
  <c r="D37" i="4"/>
  <c r="C37" i="4"/>
  <c r="B37" i="4"/>
  <c r="Q37" i="3"/>
  <c r="N157" i="3"/>
  <c r="N156" i="3"/>
  <c r="O155" i="3"/>
  <c r="N155" i="3"/>
  <c r="O154" i="3"/>
  <c r="N154" i="3"/>
  <c r="M154" i="3"/>
  <c r="O153" i="3"/>
  <c r="O151" i="3"/>
  <c r="O150" i="3"/>
  <c r="O149" i="3"/>
  <c r="O148" i="3"/>
  <c r="O147" i="3"/>
  <c r="S161" i="3"/>
  <c r="S160" i="3"/>
  <c r="S159" i="3"/>
  <c r="S158" i="3"/>
  <c r="Q154" i="3"/>
  <c r="S154" i="3"/>
  <c r="Q149" i="3"/>
  <c r="H149" i="3" s="1"/>
  <c r="S149" i="3" s="1"/>
  <c r="Q147" i="3"/>
  <c r="B76" i="3"/>
  <c r="D75" i="3"/>
  <c r="B75" i="3"/>
  <c r="M156" i="3"/>
  <c r="Q156" i="3"/>
  <c r="H156" i="3"/>
  <c r="S156" i="3"/>
  <c r="Q148" i="3"/>
  <c r="H148" i="3" s="1"/>
  <c r="Q150" i="3"/>
  <c r="H150" i="3" s="1"/>
  <c r="S150" i="3" s="1"/>
  <c r="G170" i="3"/>
  <c r="Q153" i="3"/>
  <c r="H153" i="3"/>
  <c r="S153" i="3"/>
  <c r="Q157" i="3"/>
  <c r="H157" i="3" s="1"/>
  <c r="S157" i="3" s="1"/>
  <c r="M155" i="3"/>
  <c r="Q155" i="3"/>
  <c r="H155" i="3"/>
  <c r="S155" i="3" s="1"/>
  <c r="O122" i="3"/>
  <c r="O128" i="3" s="1"/>
  <c r="G171" i="3"/>
  <c r="G167" i="3"/>
  <c r="I167" i="3" s="1"/>
  <c r="M167" i="3" s="1"/>
  <c r="H170" i="3"/>
  <c r="I170" i="3" s="1"/>
  <c r="M173" i="3"/>
  <c r="N173" i="3"/>
  <c r="M172" i="3"/>
  <c r="N172" i="3"/>
  <c r="D135" i="3"/>
  <c r="D177" i="3"/>
  <c r="F162" i="3"/>
  <c r="H16" i="3" s="1"/>
  <c r="H19" i="3" s="1"/>
  <c r="G162" i="3"/>
  <c r="I16" i="3"/>
  <c r="I19" i="3" s="1"/>
  <c r="Q95" i="3"/>
  <c r="H115" i="3"/>
  <c r="I28" i="3"/>
  <c r="M22" i="3"/>
  <c r="I166" i="3"/>
  <c r="M166" i="3" s="1"/>
  <c r="Q22" i="3"/>
  <c r="H28" i="3"/>
  <c r="N92" i="3" l="1"/>
  <c r="H168" i="3"/>
  <c r="I168" i="3" s="1"/>
  <c r="M44" i="3"/>
  <c r="Q71" i="3"/>
  <c r="T71" i="3" s="1"/>
  <c r="N117" i="3"/>
  <c r="N128" i="3" s="1"/>
  <c r="Q115" i="3"/>
  <c r="T115" i="3" s="1"/>
  <c r="M115" i="3"/>
  <c r="N28" i="3"/>
  <c r="N44" i="3"/>
  <c r="T51" i="3"/>
  <c r="Q92" i="3"/>
  <c r="S92" i="3" s="1"/>
  <c r="Q60" i="3"/>
  <c r="S60" i="3" s="1"/>
  <c r="T122" i="3"/>
  <c r="Q44" i="3"/>
  <c r="S44" i="3" s="1"/>
  <c r="M28" i="3"/>
  <c r="Q28" i="3"/>
  <c r="J166" i="3"/>
  <c r="N166" i="3" s="1"/>
  <c r="J167" i="3"/>
  <c r="N167" i="3" s="1"/>
  <c r="M162" i="3"/>
  <c r="Q162" i="3"/>
  <c r="H147" i="3"/>
  <c r="S147" i="3" s="1"/>
  <c r="I117" i="3"/>
  <c r="I128" i="3" s="1"/>
  <c r="G174" i="3"/>
  <c r="I169" i="3"/>
  <c r="S148" i="3"/>
  <c r="M170" i="3"/>
  <c r="J170" i="3"/>
  <c r="N170" i="3" s="1"/>
  <c r="M168" i="3"/>
  <c r="E169" i="3"/>
  <c r="H117" i="3"/>
  <c r="E174" i="3"/>
  <c r="C174" i="3"/>
  <c r="H171" i="3"/>
  <c r="I171" i="3" s="1"/>
  <c r="I174" i="3" s="1"/>
  <c r="E168" i="3"/>
  <c r="J168" i="3" s="1"/>
  <c r="N168" i="3" s="1"/>
  <c r="I162" i="3"/>
  <c r="T60" i="3" l="1"/>
  <c r="H162" i="3"/>
  <c r="J16" i="3" s="1"/>
  <c r="J19" i="3" s="1"/>
  <c r="AB4" i="3" s="1"/>
  <c r="AB5" i="3" s="1"/>
  <c r="S71" i="3"/>
  <c r="S115" i="3"/>
  <c r="T28" i="3"/>
  <c r="H174" i="3"/>
  <c r="T92" i="3"/>
  <c r="T44" i="3"/>
  <c r="S28" i="3"/>
  <c r="J117" i="3"/>
  <c r="J128" i="3" s="1"/>
  <c r="AB34" i="3"/>
  <c r="M16" i="3"/>
  <c r="M19" i="3" s="1"/>
  <c r="AB31" i="3"/>
  <c r="J169" i="3"/>
  <c r="M169" i="3"/>
  <c r="AB23" i="3"/>
  <c r="H128" i="3"/>
  <c r="Q16" i="3"/>
  <c r="Q19" i="3" s="1"/>
  <c r="Q117" i="3" s="1"/>
  <c r="Q128" i="3" s="1"/>
  <c r="S162" i="3"/>
  <c r="J171" i="3"/>
  <c r="N171" i="3" s="1"/>
  <c r="M171" i="3"/>
  <c r="N169" i="3" l="1"/>
  <c r="N174" i="3" s="1"/>
  <c r="J174" i="3"/>
  <c r="S117" i="3"/>
  <c r="M174" i="3"/>
  <c r="S19" i="3"/>
  <c r="M117" i="3"/>
  <c r="T19" i="3"/>
  <c r="AB14" i="3"/>
  <c r="AB16" i="3"/>
  <c r="AB7" i="3"/>
  <c r="AB26" i="3"/>
  <c r="AB27" i="3"/>
  <c r="AB21" i="3"/>
  <c r="AB18" i="3"/>
  <c r="AB8" i="3"/>
  <c r="AB15" i="3"/>
  <c r="AB28" i="3"/>
  <c r="AB32" i="3"/>
  <c r="AB10" i="3"/>
  <c r="S128" i="3"/>
  <c r="AB24" i="3"/>
  <c r="AB17" i="3"/>
  <c r="AB29" i="3"/>
  <c r="AB19" i="3"/>
  <c r="AB25" i="3"/>
  <c r="AB13" i="3"/>
  <c r="AB12" i="3"/>
  <c r="AB33" i="3"/>
  <c r="AB20" i="3"/>
  <c r="AB6" i="3"/>
  <c r="AB30" i="3"/>
  <c r="M128" i="3" l="1"/>
  <c r="T128" i="3" s="1"/>
  <c r="T117" i="3"/>
</calcChain>
</file>

<file path=xl/sharedStrings.xml><?xml version="1.0" encoding="utf-8"?>
<sst xmlns="http://schemas.openxmlformats.org/spreadsheetml/2006/main" count="512" uniqueCount="282">
  <si>
    <t xml:space="preserve"> </t>
  </si>
  <si>
    <t xml:space="preserve">        </t>
  </si>
  <si>
    <t xml:space="preserve">          TOTAL BUDGET</t>
  </si>
  <si>
    <t xml:space="preserve">         (List items included in this category)</t>
  </si>
  <si>
    <t xml:space="preserve">         Total Consultants</t>
  </si>
  <si>
    <t xml:space="preserve">         Total Contractual</t>
  </si>
  <si>
    <t xml:space="preserve">         Total Equipment</t>
  </si>
  <si>
    <t xml:space="preserve">         Total Other</t>
  </si>
  <si>
    <t xml:space="preserve">         Total Supplies</t>
  </si>
  <si>
    <t xml:space="preserve">        Total Salaries and Wages</t>
  </si>
  <si>
    <t xml:space="preserve">        Total Travel</t>
  </si>
  <si>
    <t xml:space="preserve">       Total Fringe Benefits</t>
  </si>
  <si>
    <t>A.     PERSONNEL</t>
  </si>
  <si>
    <t>CASH</t>
  </si>
  <si>
    <t>DESCRIPTION</t>
  </si>
  <si>
    <t>E.     SUPPLIES</t>
  </si>
  <si>
    <t>F.     CONTRACTUAL</t>
  </si>
  <si>
    <t>G.      CONSULTANTS</t>
  </si>
  <si>
    <t>I.       TOTAL DIRECT COST</t>
  </si>
  <si>
    <t>MATCH</t>
  </si>
  <si>
    <t>SBA</t>
  </si>
  <si>
    <t>TOTAL</t>
  </si>
  <si>
    <t>ANNUAL</t>
  </si>
  <si>
    <t xml:space="preserve">TOTAL </t>
  </si>
  <si>
    <t>FEDERAL</t>
  </si>
  <si>
    <t>SALARY</t>
  </si>
  <si>
    <t>NO.</t>
  </si>
  <si>
    <t>AMOUNT</t>
  </si>
  <si>
    <t>SHARE</t>
  </si>
  <si>
    <t>RATE</t>
  </si>
  <si>
    <t>MOS.</t>
  </si>
  <si>
    <t>% TIME</t>
  </si>
  <si>
    <t>REQUIRED</t>
  </si>
  <si>
    <t>(1)</t>
  </si>
  <si>
    <t>(3)</t>
  </si>
  <si>
    <t>(4)</t>
  </si>
  <si>
    <t xml:space="preserve">(5) </t>
  </si>
  <si>
    <t>(6)</t>
  </si>
  <si>
    <t xml:space="preserve">        (Please complete page 3, Personnel List )</t>
  </si>
  <si>
    <t>J.       INDIRECT COSTS</t>
  </si>
  <si>
    <t xml:space="preserve">        (List equipment item, quantity and cost)</t>
  </si>
  <si>
    <t>INDIRECT</t>
  </si>
  <si>
    <t xml:space="preserve">A.     PERSONNEL:  </t>
  </si>
  <si>
    <t>B.     FRINGE BENEFITS:</t>
  </si>
  <si>
    <t>C.    TRAVEL:</t>
  </si>
  <si>
    <t>D.     EQUIPMENT:</t>
  </si>
  <si>
    <t>List the types of supply items such as general office, operational, and computer supplies.</t>
  </si>
  <si>
    <t>E.     SUPPLIES:</t>
  </si>
  <si>
    <t>F.     CONTRACTUAL:</t>
  </si>
  <si>
    <t>G.      CONSULTANTS:</t>
  </si>
  <si>
    <t>Specify purpose and indicate the number of hours, and rate of pay.</t>
  </si>
  <si>
    <t>H.      OTHER:</t>
  </si>
  <si>
    <t>J.       INDIRECT COSTS:</t>
  </si>
  <si>
    <t>number of travelers.</t>
  </si>
  <si>
    <t xml:space="preserve">Provide purpose of travel, destination, mode of transportation, mileage, per diem rates, number of trips, </t>
  </si>
  <si>
    <t>BUDGET JUSTIFICATION  - INSTRUCTIONS</t>
  </si>
  <si>
    <r>
      <t xml:space="preserve">          In-state</t>
    </r>
    <r>
      <rPr>
        <u/>
        <sz val="14"/>
        <rFont val="Arial"/>
        <family val="2"/>
      </rPr>
      <t xml:space="preserve">:                  </t>
    </r>
    <r>
      <rPr>
        <sz val="14"/>
        <rFont val="Arial"/>
        <family val="2"/>
      </rPr>
      <t xml:space="preserve"> miles @</t>
    </r>
    <r>
      <rPr>
        <u/>
        <sz val="14"/>
        <rFont val="Arial"/>
        <family val="2"/>
      </rPr>
      <t xml:space="preserve">                    /mi.</t>
    </r>
  </si>
  <si>
    <t xml:space="preserve">         Out of state:    (details)</t>
  </si>
  <si>
    <r>
      <t xml:space="preserve">        Full-time staff   </t>
    </r>
    <r>
      <rPr>
        <u/>
        <sz val="14"/>
        <rFont val="Arial"/>
        <family val="2"/>
      </rPr>
      <t xml:space="preserve">          %             </t>
    </r>
    <r>
      <rPr>
        <sz val="14"/>
        <rFont val="Arial"/>
        <family val="2"/>
      </rPr>
      <t xml:space="preserve"> rate  </t>
    </r>
    <r>
      <rPr>
        <i/>
        <sz val="14"/>
        <rFont val="Arial"/>
        <family val="2"/>
      </rPr>
      <t>(high)</t>
    </r>
  </si>
  <si>
    <r>
      <t xml:space="preserve">        Part-time staff </t>
    </r>
    <r>
      <rPr>
        <u/>
        <sz val="14"/>
        <rFont val="Arial"/>
        <family val="2"/>
      </rPr>
      <t xml:space="preserve">             %           </t>
    </r>
    <r>
      <rPr>
        <sz val="14"/>
        <rFont val="Arial"/>
        <family val="2"/>
      </rPr>
      <t xml:space="preserve">rate </t>
    </r>
    <r>
      <rPr>
        <i/>
        <sz val="14"/>
        <rFont val="Arial"/>
        <family val="2"/>
      </rPr>
      <t>(high)</t>
    </r>
  </si>
  <si>
    <t xml:space="preserve">        (Please list individual items)</t>
  </si>
  <si>
    <t>Office Supplies</t>
  </si>
  <si>
    <t>Indirect Cost Rate Agreement (ICRA) specifics:</t>
  </si>
  <si>
    <t>(Please enter:  First Initial.Last Name, Position for each staff member)</t>
  </si>
  <si>
    <t>(ESTIMATED COSTS)</t>
  </si>
  <si>
    <t>PERSONNEL COSTS</t>
  </si>
  <si>
    <t xml:space="preserve">Rate:   </t>
  </si>
  <si>
    <t>(do not enter here)</t>
  </si>
  <si>
    <t>(CALCULATED)</t>
  </si>
  <si>
    <t>Attach a copy of the Fringe rate schedule or rate agreement.  If none, please list fringe benefits.  If the fringe benefits rate differ, indicate the highest rate applicable to the SBDC program.</t>
  </si>
  <si>
    <t>Items costing less than $5,000 is considered expendable/intangible property.  Show items under supplies cost category.</t>
  </si>
  <si>
    <t>Describe the type of services, square footage for space, or number of hours and hourly rate for contractservices. Show contractual cost on budget justification line f and 424A, line 6f.  Show waived portion of indirect cost on line j, column "INDIRECT" and 424A, line 6j.</t>
  </si>
  <si>
    <t>This category may include, but is not limited to computer software, copying, postage, printing, publications, subsciptions, periodicals, dues, telephones, and conference fees.</t>
  </si>
  <si>
    <t>Provide a separate Budget Justification for the Lead and each service center.  The direct cost and indirect cost total must agree with the 424 and 424A.</t>
  </si>
  <si>
    <t>Show indirect cost on budget justification line j and 424A, line 6j.  Justification must explain how indirect cost rate is calculated using the approved indirect rate from your cognizant agency for audits.   Please attach a copy of the Indirect Cost Rate Agreement (ICR), including the signature page of your cognizant agency.  If the Lead or service center does not have an ICR, please contact the Project Officer at the SBA District Office. Cash match does not include indirect costs, overhead cost or in-kind contributions.</t>
  </si>
  <si>
    <t>Part-time staff</t>
  </si>
  <si>
    <t>Full-time staff</t>
  </si>
  <si>
    <t>rate</t>
  </si>
  <si>
    <r>
      <t xml:space="preserve">NOTE: </t>
    </r>
    <r>
      <rPr>
        <b/>
        <sz val="12"/>
        <rFont val="Andale Mono"/>
      </rPr>
      <t xml:space="preserve"> All categories must be supported using this budget justification format.  If additional space is required, for a narrative description, attach a separate sheet.  A budget justification must be completed for the Lead Center and Service Centers.  Totals must agree with the 424 and 424A.</t>
    </r>
  </si>
  <si>
    <t>Cognizant Agency:</t>
  </si>
  <si>
    <t>Base definition:</t>
  </si>
  <si>
    <t>Base calculation: $</t>
  </si>
  <si>
    <t>(enter as a decimal)</t>
  </si>
  <si>
    <t>LOCAL</t>
  </si>
  <si>
    <t>NAME AND POSITION TITLE</t>
  </si>
  <si>
    <t>(2-A)</t>
  </si>
  <si>
    <t>(2-B)</t>
  </si>
  <si>
    <t xml:space="preserve">    (Please complete page 3, Personnel List )</t>
  </si>
  <si>
    <t>IN-KIND/</t>
  </si>
  <si>
    <t>Addition</t>
  </si>
  <si>
    <t>check</t>
  </si>
  <si>
    <t xml:space="preserve">compare </t>
  </si>
  <si>
    <t>ok</t>
  </si>
  <si>
    <t>error</t>
  </si>
  <si>
    <t>SBDC Code:</t>
  </si>
  <si>
    <t>SBDC Name:</t>
  </si>
  <si>
    <t>BUDGET JUSTIFICATION</t>
  </si>
  <si>
    <t>Key personnel include Lead and serivce center directors, special program directors, counselors, trainers, and other professionals.  List name and position title. Complete the information in Columns 1 through 6.  Show Lead Center and Service Centers key persons.  Show position title for the SBDC employees who are are not key persons or for personnel to be hired.</t>
  </si>
  <si>
    <t>CSCC</t>
  </si>
  <si>
    <t>A</t>
  </si>
  <si>
    <t>B</t>
  </si>
  <si>
    <t>C</t>
  </si>
  <si>
    <t>D</t>
  </si>
  <si>
    <t>E</t>
  </si>
  <si>
    <t>F</t>
  </si>
  <si>
    <t>G</t>
  </si>
  <si>
    <t>H</t>
  </si>
  <si>
    <t>Pg 3.</t>
  </si>
  <si>
    <t>Toledo</t>
  </si>
  <si>
    <t>UT-ITAC</t>
  </si>
  <si>
    <t>Terra</t>
  </si>
  <si>
    <t>Maumee</t>
  </si>
  <si>
    <t>Rhodes</t>
  </si>
  <si>
    <t>Edison</t>
  </si>
  <si>
    <t>EMTEC</t>
  </si>
  <si>
    <t>WSU</t>
  </si>
  <si>
    <t>Springfield</t>
  </si>
  <si>
    <t>Entr. Cntr</t>
  </si>
  <si>
    <t>Clermont</t>
  </si>
  <si>
    <t>UL-Cinc.</t>
  </si>
  <si>
    <t>Biztech</t>
  </si>
  <si>
    <t>Braintree</t>
  </si>
  <si>
    <t>OSU</t>
  </si>
  <si>
    <t>Lake Co</t>
  </si>
  <si>
    <t>Lorain</t>
  </si>
  <si>
    <t>CSU</t>
  </si>
  <si>
    <t>UL-Cleve</t>
  </si>
  <si>
    <t>HBA</t>
  </si>
  <si>
    <t>SMBA</t>
  </si>
  <si>
    <t>KRBA</t>
  </si>
  <si>
    <t>KSU-Stark</t>
  </si>
  <si>
    <t>NEOTAC</t>
  </si>
  <si>
    <t>Kent-Tusc</t>
  </si>
  <si>
    <t>Zane</t>
  </si>
  <si>
    <t>OU</t>
  </si>
  <si>
    <t>WSCC</t>
  </si>
  <si>
    <t>YSU</t>
  </si>
  <si>
    <t>OBC</t>
  </si>
  <si>
    <t>Latino</t>
  </si>
  <si>
    <t>Max</t>
  </si>
  <si>
    <t>2011 Budget - lines per budget section</t>
  </si>
  <si>
    <t>Publications / Subscriptions</t>
  </si>
  <si>
    <t>Telephone / Internet</t>
  </si>
  <si>
    <t>Lease / Rent Expense (space / square footage)</t>
  </si>
  <si>
    <t>Graduate Assistant Tuition</t>
  </si>
  <si>
    <t>Hide Columns L - O to print detail.  Hide columns I - L to print SBA form.</t>
  </si>
  <si>
    <t>summary</t>
  </si>
  <si>
    <t>w/ detail</t>
  </si>
  <si>
    <t>SBA Budget Justification Model Instructions</t>
  </si>
  <si>
    <t>Open budget File - Make sure column S says "ok" on all subtotals.</t>
  </si>
  <si>
    <t>(If not, a row was added without adding a total formula in column Q)</t>
  </si>
  <si>
    <t>add the formula to column Q if necessary.  "=sum(h#.k#)"</t>
  </si>
  <si>
    <t xml:space="preserve">Print the model for me. </t>
  </si>
  <si>
    <t>Headings = Description-SBA-ODODmatch-Local Match-inkind/indirect-total</t>
  </si>
  <si>
    <t>Unprotect the model.  Click on "Review" - Click on "Unprotect Sheet" - enter password.</t>
  </si>
  <si>
    <t>Highlite columns K through Q.  Click on home, format, hide &amp; unhide, and unhide columns.</t>
  </si>
  <si>
    <t>Make sure column T says "ok" on all subtotals.</t>
  </si>
  <si>
    <t>(If not, a row was added without adding a total formula in column M)</t>
  </si>
  <si>
    <t>add the formula to column M if necessary.  "+I# + J#"</t>
  </si>
  <si>
    <t>Highlite columns I through L.  Click on Home, format, hide &amp; unhide, and hide columns.</t>
  </si>
  <si>
    <t xml:space="preserve">Print the model for SBA. </t>
  </si>
  <si>
    <t>Headings = Description - SBA - Cash Match - inkind - indirect - total</t>
  </si>
  <si>
    <t>Protect the model.  Click on "Review" - Click on "Protect Sheet" - enter password 2x.</t>
  </si>
  <si>
    <t>Codes for Cell E-6</t>
  </si>
  <si>
    <t>Entrepreneur Center - SBDC</t>
  </si>
  <si>
    <t>n/a</t>
  </si>
  <si>
    <t>DOE</t>
  </si>
  <si>
    <t>HHS</t>
  </si>
  <si>
    <t>***</t>
  </si>
  <si>
    <t xml:space="preserve">***  </t>
  </si>
  <si>
    <t>Local cash must be certified - refer to the "Cash Match Certificate" form in the RFP instructions.</t>
  </si>
  <si>
    <t>Password = Oldest Grandchild</t>
  </si>
  <si>
    <t>Warren County Port Authority</t>
  </si>
  <si>
    <t>Dir. Sal &amp; Wage</t>
  </si>
  <si>
    <t>MTDC</t>
  </si>
  <si>
    <t>The indirect calculated here is based on total direct costs less total lease/rent expense &amp; tuition.  If your method is different, over-write (E-126) with the calculated base for your method.</t>
  </si>
  <si>
    <t>The indirect calculated here is based on total payroll costs less total lease/rent expense &amp; tuition.  If your method is different, over-write (E-126) with the calculated base for your method.</t>
  </si>
  <si>
    <t>NO PENNIES!!!</t>
  </si>
  <si>
    <t>ODSA</t>
  </si>
  <si>
    <t>Name</t>
  </si>
  <si>
    <t>Ohio State Lead Center</t>
  </si>
  <si>
    <t>Rate</t>
  </si>
  <si>
    <t>The indirect calculated here is based on Base Definition as shown in cell E-123.  If your method is different, over-write (E-124) with the revised calculated base for your method.</t>
  </si>
  <si>
    <r>
      <t xml:space="preserve">D.     EQUIPMENT  </t>
    </r>
    <r>
      <rPr>
        <b/>
        <sz val="9"/>
        <rFont val="Arial"/>
        <family val="2"/>
      </rPr>
      <t>(unit cost must be at least</t>
    </r>
    <r>
      <rPr>
        <b/>
        <sz val="8"/>
        <rFont val="Arial"/>
        <family val="2"/>
      </rPr>
      <t xml:space="preserve"> </t>
    </r>
    <r>
      <rPr>
        <b/>
        <sz val="12"/>
        <rFont val="Arial"/>
        <family val="2"/>
      </rPr>
      <t>$5,000)</t>
    </r>
  </si>
  <si>
    <t>HRS.</t>
  </si>
  <si>
    <t>Purpose</t>
  </si>
  <si>
    <t>HHS-Prov.</t>
  </si>
  <si>
    <r>
      <t xml:space="preserve">H.      OTHER </t>
    </r>
    <r>
      <rPr>
        <sz val="9"/>
        <rFont val="Arial"/>
        <family val="2"/>
      </rPr>
      <t xml:space="preserve"> </t>
    </r>
    <r>
      <rPr>
        <i/>
        <sz val="9"/>
        <rFont val="Arial"/>
        <family val="2"/>
      </rPr>
      <t>(Item must be defined - do not use "misc." or "other".)</t>
    </r>
  </si>
  <si>
    <t>Enter location code in cell E7 - see col. "V".</t>
  </si>
  <si>
    <t>Dir. Sal/Fringes</t>
  </si>
  <si>
    <t>Mileage reimbursed:</t>
  </si>
  <si>
    <t>----------------------------------------------------------------------------------</t>
  </si>
  <si>
    <r>
      <t xml:space="preserve">C.    TRAVEL - </t>
    </r>
    <r>
      <rPr>
        <b/>
        <i/>
        <u/>
        <sz val="12"/>
        <color indexed="49"/>
        <rFont val="Arial"/>
        <family val="2"/>
      </rPr>
      <t>In State</t>
    </r>
  </si>
  <si>
    <t>Duns #</t>
  </si>
  <si>
    <t>Duns:</t>
  </si>
  <si>
    <t>Membership Dues</t>
  </si>
  <si>
    <t>Toledo Regional Chamber of Commerce</t>
  </si>
  <si>
    <r>
      <t xml:space="preserve">Budgets </t>
    </r>
    <r>
      <rPr>
        <b/>
        <u/>
        <sz val="18"/>
        <rFont val="Arial"/>
        <family val="2"/>
      </rPr>
      <t>MUST</t>
    </r>
    <r>
      <rPr>
        <b/>
        <sz val="18"/>
        <rFont val="Arial"/>
        <family val="2"/>
      </rPr>
      <t xml:space="preserve"> be submitted in this Excel Format.  PDF Versions will not be accepted.</t>
    </r>
  </si>
  <si>
    <t>80-884-7743</t>
  </si>
  <si>
    <t>07-502-1741</t>
  </si>
  <si>
    <t>00-541-7514</t>
  </si>
  <si>
    <t>18-557-1783</t>
  </si>
  <si>
    <t>06-894-2374</t>
  </si>
  <si>
    <t>01-085-5799</t>
  </si>
  <si>
    <t>00-196-4634</t>
  </si>
  <si>
    <t>03-444-2469</t>
  </si>
  <si>
    <t>08-825-1178</t>
  </si>
  <si>
    <t>07-313-1237</t>
  </si>
  <si>
    <r>
      <t xml:space="preserve">Title </t>
    </r>
    <r>
      <rPr>
        <b/>
        <sz val="8"/>
        <color indexed="10"/>
        <rFont val="Arial"/>
        <family val="2"/>
      </rPr>
      <t>(mandatory)</t>
    </r>
  </si>
  <si>
    <t>Suplemental Information</t>
  </si>
  <si>
    <r>
      <t xml:space="preserve">B.     FRINGE BENEFITS  </t>
    </r>
    <r>
      <rPr>
        <b/>
        <sz val="8"/>
        <rFont val="Arial"/>
        <family val="2"/>
      </rPr>
      <t>(rate must not exceed indirect agreement)</t>
    </r>
  </si>
  <si>
    <t>Number of Travelers:</t>
  </si>
  <si>
    <t>Purpose of Travel</t>
  </si>
  <si>
    <t>Airfare</t>
  </si>
  <si>
    <t>Hotel</t>
  </si>
  <si>
    <t>Per Diem</t>
  </si>
  <si>
    <t>Conf.</t>
  </si>
  <si>
    <r>
      <t xml:space="preserve">         TRAVEL - </t>
    </r>
    <r>
      <rPr>
        <b/>
        <i/>
        <u/>
        <sz val="12"/>
        <color indexed="49"/>
        <rFont val="Arial"/>
        <family val="2"/>
      </rPr>
      <t xml:space="preserve">Out-of State       </t>
    </r>
    <r>
      <rPr>
        <b/>
        <i/>
        <u/>
        <sz val="10"/>
        <color indexed="10"/>
        <rFont val="Arial"/>
        <family val="2"/>
      </rPr>
      <t>(all fields are required)</t>
    </r>
  </si>
  <si>
    <t>Non-Mileage Cost Descr.:</t>
  </si>
  <si>
    <r>
      <t xml:space="preserve">(Please list contractor, service and rate/hour; include a copy of the contract)  </t>
    </r>
    <r>
      <rPr>
        <b/>
        <i/>
        <sz val="10"/>
        <color indexed="10"/>
        <rFont val="Arial"/>
        <family val="2"/>
      </rPr>
      <t>(all fields are required)</t>
    </r>
  </si>
  <si>
    <r>
      <t xml:space="preserve">    (Please list consultant, service and rate/hour)+ </t>
    </r>
    <r>
      <rPr>
        <b/>
        <i/>
        <sz val="10"/>
        <color indexed="10"/>
        <rFont val="Arial"/>
        <family val="2"/>
      </rPr>
      <t>(all fields Req'd)</t>
    </r>
  </si>
  <si>
    <t xml:space="preserve">Conference Fees / Registration </t>
  </si>
  <si>
    <t>Supplemental Information is required - Complete page 4</t>
  </si>
  <si>
    <t>Conference Registration Fee Detail:</t>
  </si>
  <si>
    <t>Registrant</t>
  </si>
  <si>
    <t>Fee</t>
  </si>
  <si>
    <t>Conference</t>
  </si>
  <si>
    <t>Purpose and Benefit</t>
  </si>
  <si>
    <t>Member</t>
  </si>
  <si>
    <t>Organization</t>
  </si>
  <si>
    <t>Northeast Ohio Center for Economic Development</t>
  </si>
  <si>
    <t>60-651-6953</t>
  </si>
  <si>
    <t>01-084-1617</t>
  </si>
  <si>
    <t>Urban League of Greater Cleveland, Inc.</t>
  </si>
  <si>
    <t>07-676-0792</t>
  </si>
  <si>
    <t>07-942-7811</t>
  </si>
  <si>
    <t>12-130-4059</t>
  </si>
  <si>
    <t>Terra Community Colege</t>
  </si>
  <si>
    <t>07-756-9994</t>
  </si>
  <si>
    <t>James A. Rhodes State College</t>
  </si>
  <si>
    <t>07-757-7831</t>
  </si>
  <si>
    <t>Greater Hamilton Center for Business &amp; Technology</t>
  </si>
  <si>
    <t>14-044-7447</t>
  </si>
  <si>
    <t>95-674-2571</t>
  </si>
  <si>
    <t>Columbus State Community College</t>
  </si>
  <si>
    <t>Wright State University</t>
  </si>
  <si>
    <t>SBDC, Inc</t>
  </si>
  <si>
    <t>Clermont County Chamber of Commerce</t>
  </si>
  <si>
    <t>Urban League of Greater S/W Ohio</t>
  </si>
  <si>
    <t>North Central State College</t>
  </si>
  <si>
    <t xml:space="preserve">OSU South Centers </t>
  </si>
  <si>
    <t>Lorain County Community College</t>
  </si>
  <si>
    <t>Cleveland State University</t>
  </si>
  <si>
    <t>Summit Medina Business Alliance</t>
  </si>
  <si>
    <t>Kent State Univ-Stark</t>
  </si>
  <si>
    <t>Kent State Univ-Tusc</t>
  </si>
  <si>
    <t>Zane State College</t>
  </si>
  <si>
    <t>Ohio University</t>
  </si>
  <si>
    <t>Washington State Community College</t>
  </si>
  <si>
    <t>Youngstown State University</t>
  </si>
  <si>
    <t>04-107-1101</t>
  </si>
  <si>
    <t>07-778-0674</t>
  </si>
  <si>
    <t>Computer Supplies</t>
  </si>
  <si>
    <t>09,280-3220</t>
  </si>
  <si>
    <t>11-041-2678</t>
  </si>
  <si>
    <t>07-970-2454</t>
  </si>
  <si>
    <t>Local</t>
  </si>
  <si>
    <t>Total</t>
  </si>
  <si>
    <t>Payroll</t>
  </si>
  <si>
    <t>Fringes</t>
  </si>
  <si>
    <t>Cost</t>
  </si>
  <si>
    <t>17000A</t>
  </si>
  <si>
    <t>Printing/Copying</t>
  </si>
  <si>
    <t>Ohio State Lead Center Consolidated</t>
  </si>
  <si>
    <t xml:space="preserve">Postage </t>
  </si>
  <si>
    <t>80-884-774</t>
  </si>
  <si>
    <t>Conference Lodging &amp; Meals</t>
  </si>
  <si>
    <t>Conference &amp; Training</t>
  </si>
  <si>
    <t>Calendar Year 2023</t>
  </si>
  <si>
    <t>miles @ $ .58/mi</t>
  </si>
  <si>
    <t>New Ctr. Dir.  50.00% rate (1/1/23 - 12/31/23)</t>
  </si>
  <si>
    <t xml:space="preserve">(rate can't exceed state mileage rate-$0.58)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</si>
</sst>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5" formatCode="&quot;$&quot;#,##0_);\(&quot;$&quot;#,##0\)"/>
    <numFmt numFmtId="6" formatCode="&quot;$&quot;#,##0_);[Red]\(&quot;$&quot;#,##0\)"/>
    <numFmt numFmtId="7" formatCode="&quot;$&quot;#,##0.00_);\(&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
    <numFmt numFmtId="165" formatCode="_(&quot;$&quot;* #,##0_);_(&quot;$&quot;* \(#,##0\);_(&quot;$&quot;* &quot;-&quot;??_);_(@_)"/>
    <numFmt numFmtId="166" formatCode="_(* #,##0_);_(* \(#,##0\);_(* &quot;-&quot;??_);_(@_)"/>
    <numFmt numFmtId="167" formatCode="#,##0.0000"/>
    <numFmt numFmtId="168" formatCode="0.000"/>
  </numFmts>
  <fonts count="55">
    <font>
      <sz val="10"/>
      <name val="Arial"/>
    </font>
    <font>
      <b/>
      <sz val="18"/>
      <name val="Arial"/>
    </font>
    <font>
      <b/>
      <sz val="12"/>
      <name val="Arial"/>
    </font>
    <font>
      <sz val="11"/>
      <name val="Arial"/>
      <family val="2"/>
    </font>
    <font>
      <sz val="12"/>
      <name val="Arial"/>
      <family val="2"/>
    </font>
    <font>
      <i/>
      <sz val="12"/>
      <name val="Arial"/>
      <family val="2"/>
    </font>
    <font>
      <b/>
      <sz val="12"/>
      <name val="Arial"/>
      <family val="2"/>
    </font>
    <font>
      <b/>
      <u/>
      <sz val="12"/>
      <name val="Arial"/>
      <family val="2"/>
    </font>
    <font>
      <b/>
      <i/>
      <sz val="12"/>
      <name val="Arial Narrow"/>
      <family val="2"/>
    </font>
    <font>
      <b/>
      <i/>
      <sz val="10"/>
      <name val="Arial"/>
      <family val="2"/>
    </font>
    <font>
      <b/>
      <sz val="12"/>
      <name val="Andale Mono"/>
      <family val="3"/>
    </font>
    <font>
      <sz val="12"/>
      <name val="Andale Mono"/>
      <family val="3"/>
    </font>
    <font>
      <b/>
      <u/>
      <sz val="12"/>
      <name val="Andale Mono"/>
      <family val="3"/>
    </font>
    <font>
      <b/>
      <sz val="14"/>
      <name val="Arial"/>
      <family val="2"/>
    </font>
    <font>
      <b/>
      <i/>
      <sz val="12"/>
      <name val="Arial"/>
      <family val="2"/>
    </font>
    <font>
      <b/>
      <sz val="14"/>
      <name val="Arial Black"/>
      <family val="2"/>
    </font>
    <font>
      <b/>
      <i/>
      <sz val="14"/>
      <name val="Andale Mono"/>
      <family val="3"/>
    </font>
    <font>
      <sz val="14"/>
      <name val="Arial"/>
      <family val="2"/>
    </font>
    <font>
      <b/>
      <i/>
      <sz val="14"/>
      <name val="Arial"/>
      <family val="2"/>
    </font>
    <font>
      <b/>
      <sz val="14"/>
      <name val="Arial"/>
      <family val="2"/>
    </font>
    <font>
      <i/>
      <sz val="14"/>
      <name val="Arial"/>
      <family val="2"/>
    </font>
    <font>
      <i/>
      <sz val="14"/>
      <name val="Arial"/>
      <family val="2"/>
    </font>
    <font>
      <sz val="14"/>
      <name val="Arial"/>
      <family val="2"/>
    </font>
    <font>
      <sz val="12"/>
      <name val="Arial"/>
      <family val="2"/>
    </font>
    <font>
      <u/>
      <sz val="14"/>
      <name val="Arial"/>
      <family val="2"/>
    </font>
    <font>
      <sz val="8"/>
      <name val="Arial"/>
      <family val="2"/>
    </font>
    <font>
      <b/>
      <sz val="10"/>
      <name val="Arial"/>
      <family val="2"/>
    </font>
    <font>
      <sz val="10"/>
      <name val="Arial"/>
      <family val="2"/>
    </font>
    <font>
      <i/>
      <sz val="10"/>
      <name val="Arial"/>
      <family val="2"/>
    </font>
    <font>
      <sz val="10"/>
      <name val="Arial"/>
      <family val="2"/>
    </font>
    <font>
      <sz val="10"/>
      <name val="Arial"/>
      <family val="2"/>
    </font>
    <font>
      <i/>
      <sz val="12"/>
      <name val="Arial"/>
      <family val="2"/>
    </font>
    <font>
      <b/>
      <i/>
      <sz val="8"/>
      <name val="Arial"/>
      <family val="2"/>
    </font>
    <font>
      <b/>
      <sz val="8"/>
      <color indexed="12"/>
      <name val="Arial"/>
      <family val="2"/>
    </font>
    <font>
      <b/>
      <sz val="12"/>
      <name val="Andale Mono"/>
    </font>
    <font>
      <i/>
      <sz val="8"/>
      <name val="Arial"/>
      <family val="2"/>
    </font>
    <font>
      <b/>
      <i/>
      <sz val="8"/>
      <name val="Andale Mono"/>
      <family val="3"/>
    </font>
    <font>
      <b/>
      <sz val="7"/>
      <color indexed="12"/>
      <name val="Arial"/>
      <family val="2"/>
    </font>
    <font>
      <b/>
      <sz val="8"/>
      <name val="Arial"/>
      <family val="2"/>
    </font>
    <font>
      <b/>
      <sz val="9"/>
      <name val="Arial"/>
      <family val="2"/>
    </font>
    <font>
      <sz val="9"/>
      <name val="Arial"/>
      <family val="2"/>
    </font>
    <font>
      <i/>
      <sz val="9"/>
      <name val="Arial"/>
      <family val="2"/>
    </font>
    <font>
      <b/>
      <i/>
      <u/>
      <sz val="12"/>
      <color indexed="49"/>
      <name val="Arial"/>
      <family val="2"/>
    </font>
    <font>
      <b/>
      <sz val="18"/>
      <name val="Arial"/>
      <family val="2"/>
    </font>
    <font>
      <b/>
      <u/>
      <sz val="18"/>
      <name val="Arial"/>
      <family val="2"/>
    </font>
    <font>
      <b/>
      <sz val="8"/>
      <color indexed="10"/>
      <name val="Arial"/>
      <family val="2"/>
    </font>
    <font>
      <b/>
      <i/>
      <u/>
      <sz val="10"/>
      <color indexed="10"/>
      <name val="Arial"/>
      <family val="2"/>
    </font>
    <font>
      <b/>
      <i/>
      <sz val="10"/>
      <color indexed="10"/>
      <name val="Arial"/>
      <family val="2"/>
    </font>
    <font>
      <sz val="10"/>
      <color rgb="FF0066FF"/>
      <name val="Arial"/>
      <family val="2"/>
    </font>
    <font>
      <b/>
      <sz val="11"/>
      <color theme="1"/>
      <name val="Calibri"/>
      <family val="2"/>
      <scheme val="minor"/>
    </font>
    <font>
      <b/>
      <sz val="12"/>
      <color rgb="FFFF0000"/>
      <name val="Arial"/>
      <family val="2"/>
    </font>
    <font>
      <i/>
      <sz val="12"/>
      <color rgb="FFFF0000"/>
      <name val="Arial"/>
      <family val="2"/>
    </font>
    <font>
      <b/>
      <sz val="9"/>
      <color rgb="FFFF0000"/>
      <name val="Arial"/>
      <family val="2"/>
    </font>
    <font>
      <b/>
      <sz val="12"/>
      <color rgb="FF0066FF"/>
      <name val="Andale Mono"/>
    </font>
    <font>
      <sz val="12"/>
      <color theme="1"/>
      <name val="Arial"/>
      <family val="2"/>
    </font>
  </fonts>
  <fills count="13">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rgb="FFFFFF0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9999"/>
        <bgColor indexed="64"/>
      </patternFill>
    </fill>
    <fill>
      <patternFill patternType="solid">
        <fgColor rgb="FF99FFCC"/>
        <bgColor indexed="64"/>
      </patternFill>
    </fill>
    <fill>
      <patternFill patternType="solid">
        <fgColor rgb="FFFFFFCC"/>
        <bgColor indexed="64"/>
      </patternFill>
    </fill>
    <fill>
      <patternFill patternType="solid">
        <fgColor theme="0" tint="-0.14999847407452621"/>
        <bgColor indexed="9"/>
      </patternFill>
    </fill>
    <fill>
      <patternFill patternType="solid">
        <fgColor theme="0" tint="-0.249977111117893"/>
        <bgColor indexed="9"/>
      </patternFill>
    </fill>
    <fill>
      <patternFill patternType="solid">
        <fgColor rgb="FFDDDDDD"/>
        <bgColor indexed="64"/>
      </patternFill>
    </fill>
  </fills>
  <borders count="95">
    <border>
      <left/>
      <right/>
      <top/>
      <bottom/>
      <diagonal/>
    </border>
    <border>
      <left/>
      <right/>
      <top style="double">
        <color indexed="64"/>
      </top>
      <bottom/>
      <diagonal/>
    </border>
    <border>
      <left style="double">
        <color indexed="64"/>
      </left>
      <right/>
      <top/>
      <bottom/>
      <diagonal/>
    </border>
    <border>
      <left style="double">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double">
        <color indexed="64"/>
      </left>
      <right style="thin">
        <color indexed="64"/>
      </right>
      <top/>
      <bottom/>
      <diagonal/>
    </border>
    <border>
      <left style="double">
        <color indexed="64"/>
      </left>
      <right/>
      <top style="double">
        <color indexed="64"/>
      </top>
      <bottom/>
      <diagonal/>
    </border>
    <border>
      <left style="thin">
        <color indexed="64"/>
      </left>
      <right/>
      <top style="double">
        <color indexed="64"/>
      </top>
      <bottom/>
      <diagonal/>
    </border>
    <border>
      <left style="double">
        <color indexed="64"/>
      </left>
      <right style="thin">
        <color indexed="64"/>
      </right>
      <top style="double">
        <color indexed="64"/>
      </top>
      <bottom/>
      <diagonal/>
    </border>
    <border>
      <left/>
      <right style="double">
        <color indexed="64"/>
      </right>
      <top style="double">
        <color indexed="64"/>
      </top>
      <bottom/>
      <diagonal/>
    </border>
    <border>
      <left style="double">
        <color indexed="64"/>
      </left>
      <right style="thin">
        <color indexed="64"/>
      </right>
      <top/>
      <bottom style="thin">
        <color indexed="64"/>
      </bottom>
      <diagonal/>
    </border>
    <border>
      <left style="thin">
        <color indexed="64"/>
      </left>
      <right/>
      <top/>
      <bottom style="thin">
        <color indexed="64"/>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style="thin">
        <color indexed="64"/>
      </left>
      <right style="double">
        <color indexed="64"/>
      </right>
      <top/>
      <bottom style="double">
        <color indexed="64"/>
      </bottom>
      <diagonal/>
    </border>
    <border>
      <left/>
      <right/>
      <top/>
      <bottom style="thin">
        <color indexed="64"/>
      </bottom>
      <diagonal/>
    </border>
    <border>
      <left/>
      <right style="thin">
        <color indexed="64"/>
      </right>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style="double">
        <color indexed="64"/>
      </bottom>
      <diagonal/>
    </border>
    <border>
      <left style="thin">
        <color indexed="64"/>
      </left>
      <right/>
      <top style="thin">
        <color indexed="64"/>
      </top>
      <bottom style="double">
        <color indexed="64"/>
      </bottom>
      <diagonal/>
    </border>
    <border>
      <left/>
      <right style="double">
        <color indexed="64"/>
      </right>
      <top/>
      <bottom style="double">
        <color indexed="64"/>
      </bottom>
      <diagonal/>
    </border>
    <border>
      <left style="thin">
        <color indexed="64"/>
      </left>
      <right style="thin">
        <color indexed="64"/>
      </right>
      <top/>
      <bottom style="double">
        <color indexed="64"/>
      </bottom>
      <diagonal/>
    </border>
    <border>
      <left style="double">
        <color indexed="64"/>
      </left>
      <right style="thin">
        <color indexed="64"/>
      </right>
      <top style="thin">
        <color indexed="64"/>
      </top>
      <bottom style="double">
        <color indexed="64"/>
      </bottom>
      <diagonal/>
    </border>
    <border>
      <left/>
      <right style="double">
        <color indexed="64"/>
      </right>
      <top style="thin">
        <color indexed="64"/>
      </top>
      <bottom style="double">
        <color indexed="64"/>
      </bottom>
      <diagonal/>
    </border>
    <border>
      <left style="double">
        <color indexed="64"/>
      </left>
      <right style="thin">
        <color indexed="64"/>
      </right>
      <top/>
      <bottom style="double">
        <color indexed="64"/>
      </bottom>
      <diagonal/>
    </border>
    <border>
      <left style="thin">
        <color indexed="64"/>
      </left>
      <right style="thin">
        <color indexed="64"/>
      </right>
      <top/>
      <bottom style="thin">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diagonal/>
    </border>
    <border>
      <left style="double">
        <color indexed="64"/>
      </left>
      <right style="double">
        <color indexed="64"/>
      </right>
      <top/>
      <bottom style="thin">
        <color indexed="64"/>
      </bottom>
      <diagonal/>
    </border>
    <border>
      <left/>
      <right style="thin">
        <color indexed="64"/>
      </right>
      <top/>
      <bottom style="double">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style="double">
        <color indexed="64"/>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style="double">
        <color indexed="64"/>
      </right>
      <top style="thin">
        <color indexed="64"/>
      </top>
      <bottom style="double">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double">
        <color indexed="64"/>
      </right>
      <top style="double">
        <color indexed="64"/>
      </top>
      <bottom/>
      <diagonal/>
    </border>
    <border>
      <left style="thin">
        <color indexed="64"/>
      </left>
      <right style="double">
        <color indexed="64"/>
      </right>
      <top/>
      <bottom style="thin">
        <color indexed="64"/>
      </bottom>
      <diagonal/>
    </border>
    <border>
      <left/>
      <right style="double">
        <color indexed="64"/>
      </right>
      <top style="thin">
        <color indexed="64"/>
      </top>
      <bottom style="thin">
        <color indexed="64"/>
      </bottom>
      <diagonal/>
    </border>
    <border>
      <left/>
      <right style="thin">
        <color indexed="64"/>
      </right>
      <top style="double">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double">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style="medium">
        <color indexed="64"/>
      </bottom>
      <diagonal/>
    </border>
    <border>
      <left/>
      <right/>
      <top style="medium">
        <color indexed="64"/>
      </top>
      <bottom style="double">
        <color indexed="64"/>
      </bottom>
      <diagonal/>
    </border>
    <border>
      <left/>
      <right/>
      <top style="medium">
        <color indexed="64"/>
      </top>
      <bottom style="thin">
        <color indexed="64"/>
      </bottom>
      <diagonal/>
    </border>
    <border>
      <left style="double">
        <color indexed="64"/>
      </left>
      <right/>
      <top style="medium">
        <color indexed="64"/>
      </top>
      <bottom style="medium">
        <color indexed="64"/>
      </bottom>
      <diagonal/>
    </border>
    <border>
      <left/>
      <right/>
      <top style="double">
        <color indexed="64"/>
      </top>
      <bottom style="thin">
        <color indexed="64"/>
      </bottom>
      <diagonal/>
    </border>
    <border>
      <left style="double">
        <color indexed="64"/>
      </left>
      <right/>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11">
    <xf numFmtId="0" fontId="0" fillId="0" borderId="0"/>
    <xf numFmtId="4" fontId="27" fillId="0" borderId="0"/>
    <xf numFmtId="3" fontId="27" fillId="0" borderId="0"/>
    <xf numFmtId="7" fontId="27" fillId="0" borderId="0"/>
    <xf numFmtId="5" fontId="27" fillId="0" borderId="0"/>
    <xf numFmtId="14" fontId="27" fillId="0" borderId="0"/>
    <xf numFmtId="2" fontId="27" fillId="0" borderId="0"/>
    <xf numFmtId="0" fontId="1" fillId="0" borderId="0"/>
    <xf numFmtId="0" fontId="2" fillId="0" borderId="0"/>
    <xf numFmtId="10" fontId="27" fillId="0" borderId="0"/>
    <xf numFmtId="0" fontId="27" fillId="0" borderId="1"/>
  </cellStyleXfs>
  <cellXfs count="574">
    <xf numFmtId="0" fontId="0" fillId="0" borderId="0" xfId="0"/>
    <xf numFmtId="0" fontId="5" fillId="0" borderId="2" xfId="1" applyNumberFormat="1" applyFont="1" applyBorder="1" applyProtection="1">
      <protection locked="0"/>
    </xf>
    <xf numFmtId="0" fontId="6" fillId="0" borderId="2" xfId="1" applyNumberFormat="1" applyFont="1" applyBorder="1" applyProtection="1">
      <protection locked="0"/>
    </xf>
    <xf numFmtId="0" fontId="6" fillId="0" borderId="0" xfId="1" applyNumberFormat="1" applyFont="1" applyProtection="1">
      <protection locked="0"/>
    </xf>
    <xf numFmtId="0" fontId="4" fillId="0" borderId="3" xfId="1" applyNumberFormat="1" applyFont="1" applyBorder="1" applyProtection="1">
      <protection locked="0"/>
    </xf>
    <xf numFmtId="0" fontId="4" fillId="2" borderId="4" xfId="1" applyNumberFormat="1" applyFont="1" applyFill="1" applyBorder="1" applyProtection="1"/>
    <xf numFmtId="0" fontId="4" fillId="2" borderId="5" xfId="1" applyNumberFormat="1" applyFont="1" applyFill="1" applyBorder="1" applyProtection="1"/>
    <xf numFmtId="0" fontId="23" fillId="0" borderId="2" xfId="1" applyNumberFormat="1" applyFont="1" applyBorder="1" applyProtection="1">
      <protection locked="0"/>
    </xf>
    <xf numFmtId="0" fontId="6" fillId="0" borderId="0" xfId="1" applyNumberFormat="1" applyFont="1" applyBorder="1" applyAlignment="1" applyProtection="1">
      <alignment horizontal="right"/>
      <protection locked="0"/>
    </xf>
    <xf numFmtId="0" fontId="23" fillId="0" borderId="0" xfId="1" applyNumberFormat="1" applyFont="1" applyBorder="1" applyProtection="1">
      <protection locked="0"/>
    </xf>
    <xf numFmtId="0" fontId="4" fillId="0" borderId="2" xfId="1" applyNumberFormat="1" applyFont="1" applyBorder="1" applyProtection="1"/>
    <xf numFmtId="0" fontId="4" fillId="0" borderId="0" xfId="1" applyNumberFormat="1" applyFont="1" applyBorder="1" applyProtection="1"/>
    <xf numFmtId="43" fontId="28" fillId="0" borderId="6" xfId="1" applyNumberFormat="1" applyFont="1" applyBorder="1" applyProtection="1"/>
    <xf numFmtId="0" fontId="5" fillId="0" borderId="2" xfId="1" applyNumberFormat="1" applyFont="1" applyBorder="1" applyProtection="1"/>
    <xf numFmtId="0" fontId="5" fillId="0" borderId="0" xfId="1" applyNumberFormat="1" applyFont="1" applyBorder="1" applyProtection="1"/>
    <xf numFmtId="7" fontId="4" fillId="0" borderId="0" xfId="3" applyFont="1" applyBorder="1" applyProtection="1"/>
    <xf numFmtId="7" fontId="4" fillId="0" borderId="7" xfId="3" applyFont="1" applyBorder="1" applyProtection="1"/>
    <xf numFmtId="0" fontId="4" fillId="0" borderId="0" xfId="0" applyFont="1" applyProtection="1"/>
    <xf numFmtId="0" fontId="4" fillId="0" borderId="0" xfId="0" applyFont="1" applyBorder="1" applyProtection="1"/>
    <xf numFmtId="0" fontId="23" fillId="0" borderId="0" xfId="0" applyFont="1" applyProtection="1"/>
    <xf numFmtId="0" fontId="8" fillId="0" borderId="0" xfId="1" applyNumberFormat="1" applyFont="1" applyProtection="1"/>
    <xf numFmtId="0" fontId="4" fillId="0" borderId="0" xfId="1" applyNumberFormat="1" applyFont="1" applyProtection="1"/>
    <xf numFmtId="0" fontId="10" fillId="0" borderId="0" xfId="1" applyNumberFormat="1" applyFont="1" applyProtection="1"/>
    <xf numFmtId="0" fontId="10" fillId="0" borderId="0" xfId="1" applyNumberFormat="1" applyFont="1" applyBorder="1" applyProtection="1"/>
    <xf numFmtId="0" fontId="10" fillId="0" borderId="0" xfId="1" applyNumberFormat="1" applyFont="1" applyAlignment="1" applyProtection="1">
      <alignment horizontal="center"/>
    </xf>
    <xf numFmtId="0" fontId="11" fillId="0" borderId="0" xfId="0" applyFont="1" applyProtection="1"/>
    <xf numFmtId="0" fontId="10" fillId="0" borderId="0" xfId="1" applyNumberFormat="1" applyFont="1" applyAlignment="1" applyProtection="1">
      <alignment horizontal="right"/>
    </xf>
    <xf numFmtId="4" fontId="4" fillId="0" borderId="0" xfId="1" applyFont="1" applyBorder="1" applyProtection="1"/>
    <xf numFmtId="0" fontId="2" fillId="0" borderId="2" xfId="1" applyNumberFormat="1" applyFont="1" applyBorder="1" applyProtection="1"/>
    <xf numFmtId="0" fontId="2" fillId="0" borderId="0" xfId="1" applyNumberFormat="1" applyFont="1" applyBorder="1" applyProtection="1"/>
    <xf numFmtId="4" fontId="4" fillId="0" borderId="8" xfId="1" applyFont="1" applyBorder="1" applyProtection="1"/>
    <xf numFmtId="4" fontId="4" fillId="0" borderId="9" xfId="1" applyFont="1" applyBorder="1" applyProtection="1"/>
    <xf numFmtId="0" fontId="4" fillId="0" borderId="9" xfId="0" applyFont="1" applyBorder="1" applyProtection="1"/>
    <xf numFmtId="4" fontId="4" fillId="0" borderId="10" xfId="1" applyFont="1" applyBorder="1" applyProtection="1"/>
    <xf numFmtId="4" fontId="2" fillId="0" borderId="0" xfId="1" applyFont="1" applyBorder="1" applyAlignment="1" applyProtection="1">
      <alignment horizontal="center"/>
    </xf>
    <xf numFmtId="0" fontId="4" fillId="0" borderId="0" xfId="0" applyFont="1" applyBorder="1" applyAlignment="1" applyProtection="1">
      <alignment horizontal="center"/>
    </xf>
    <xf numFmtId="4" fontId="2" fillId="0" borderId="11" xfId="1" applyFont="1" applyBorder="1" applyAlignment="1" applyProtection="1">
      <alignment horizontal="center"/>
    </xf>
    <xf numFmtId="0" fontId="4" fillId="0" borderId="0" xfId="0" applyFont="1" applyAlignment="1" applyProtection="1">
      <alignment horizontal="center"/>
    </xf>
    <xf numFmtId="4" fontId="2" fillId="0" borderId="12" xfId="1" applyFont="1" applyBorder="1" applyProtection="1"/>
    <xf numFmtId="4" fontId="2" fillId="0" borderId="11" xfId="1" applyFont="1" applyBorder="1" applyProtection="1"/>
    <xf numFmtId="4" fontId="2" fillId="0" borderId="13" xfId="1" applyFont="1" applyBorder="1" applyProtection="1"/>
    <xf numFmtId="4" fontId="2" fillId="0" borderId="14" xfId="1" applyFont="1" applyBorder="1" applyAlignment="1" applyProtection="1">
      <alignment horizontal="center"/>
    </xf>
    <xf numFmtId="4" fontId="33" fillId="0" borderId="15" xfId="1" quotePrefix="1" applyFont="1" applyFill="1" applyBorder="1" applyAlignment="1" applyProtection="1">
      <alignment horizontal="center"/>
    </xf>
    <xf numFmtId="0" fontId="9" fillId="0" borderId="2" xfId="1" applyNumberFormat="1" applyFont="1" applyBorder="1" applyProtection="1"/>
    <xf numFmtId="0" fontId="9" fillId="0" borderId="0" xfId="1" applyNumberFormat="1" applyFont="1" applyBorder="1" applyProtection="1"/>
    <xf numFmtId="0" fontId="26" fillId="0" borderId="0" xfId="1" applyNumberFormat="1" applyFont="1" applyAlignment="1" applyProtection="1">
      <alignment horizontal="right"/>
    </xf>
    <xf numFmtId="0" fontId="26" fillId="0" borderId="2" xfId="1" applyNumberFormat="1" applyFont="1" applyBorder="1" applyProtection="1"/>
    <xf numFmtId="0" fontId="26" fillId="0" borderId="0" xfId="1" applyNumberFormat="1" applyFont="1" applyBorder="1" applyProtection="1"/>
    <xf numFmtId="0" fontId="14" fillId="0" borderId="2" xfId="1" applyNumberFormat="1" applyFont="1" applyBorder="1" applyProtection="1"/>
    <xf numFmtId="0" fontId="14" fillId="0" borderId="0" xfId="1" applyNumberFormat="1" applyFont="1" applyBorder="1" applyProtection="1"/>
    <xf numFmtId="43" fontId="28" fillId="0" borderId="16" xfId="1" applyNumberFormat="1" applyFont="1" applyBorder="1" applyProtection="1"/>
    <xf numFmtId="4" fontId="6" fillId="0" borderId="14" xfId="1" applyFont="1" applyBorder="1" applyAlignment="1" applyProtection="1">
      <alignment horizontal="center"/>
    </xf>
    <xf numFmtId="4" fontId="6" fillId="0" borderId="11" xfId="1" applyFont="1" applyBorder="1" applyAlignment="1" applyProtection="1">
      <alignment horizontal="center"/>
    </xf>
    <xf numFmtId="0" fontId="4" fillId="0" borderId="17" xfId="1" applyNumberFormat="1" applyFont="1" applyBorder="1" applyAlignment="1" applyProtection="1">
      <alignment horizontal="center"/>
    </xf>
    <xf numFmtId="0" fontId="4" fillId="0" borderId="1" xfId="1" applyNumberFormat="1" applyFont="1" applyBorder="1" applyAlignment="1" applyProtection="1">
      <alignment horizontal="center"/>
    </xf>
    <xf numFmtId="0" fontId="4" fillId="0" borderId="18" xfId="1" applyNumberFormat="1" applyFont="1" applyBorder="1" applyAlignment="1" applyProtection="1">
      <alignment horizontal="center"/>
    </xf>
    <xf numFmtId="0" fontId="6" fillId="0" borderId="19" xfId="1" applyNumberFormat="1" applyFont="1" applyBorder="1" applyAlignment="1" applyProtection="1">
      <alignment horizontal="center"/>
    </xf>
    <xf numFmtId="0" fontId="6" fillId="0" borderId="18" xfId="1" applyNumberFormat="1" applyFont="1" applyBorder="1" applyAlignment="1" applyProtection="1">
      <alignment horizontal="center"/>
    </xf>
    <xf numFmtId="0" fontId="6" fillId="0" borderId="17" xfId="1" applyNumberFormat="1" applyFont="1" applyBorder="1" applyAlignment="1" applyProtection="1">
      <alignment horizontal="center"/>
    </xf>
    <xf numFmtId="0" fontId="4" fillId="0" borderId="20" xfId="1" applyNumberFormat="1" applyFont="1" applyBorder="1" applyAlignment="1" applyProtection="1">
      <alignment horizontal="center"/>
    </xf>
    <xf numFmtId="0" fontId="2" fillId="0" borderId="2" xfId="1" applyNumberFormat="1" applyFont="1" applyBorder="1" applyAlignment="1" applyProtection="1">
      <alignment horizontal="center"/>
    </xf>
    <xf numFmtId="0" fontId="2" fillId="0" borderId="0" xfId="1" applyNumberFormat="1" applyFont="1" applyBorder="1" applyAlignment="1" applyProtection="1">
      <alignment horizontal="center"/>
    </xf>
    <xf numFmtId="0" fontId="2" fillId="0" borderId="0" xfId="1" applyNumberFormat="1" applyFont="1" applyAlignment="1" applyProtection="1">
      <alignment horizontal="center"/>
    </xf>
    <xf numFmtId="0" fontId="2" fillId="0" borderId="21" xfId="1" applyNumberFormat="1" applyFont="1" applyBorder="1" applyAlignment="1" applyProtection="1">
      <alignment horizontal="center"/>
    </xf>
    <xf numFmtId="0" fontId="2" fillId="0" borderId="22" xfId="1" applyNumberFormat="1" applyFont="1" applyBorder="1" applyAlignment="1" applyProtection="1">
      <alignment horizontal="center"/>
    </xf>
    <xf numFmtId="0" fontId="6" fillId="0" borderId="2" xfId="1" applyNumberFormat="1" applyFont="1" applyBorder="1" applyAlignment="1" applyProtection="1">
      <alignment horizontal="center"/>
    </xf>
    <xf numFmtId="0" fontId="2" fillId="0" borderId="23" xfId="1" applyNumberFormat="1" applyFont="1" applyBorder="1" applyAlignment="1" applyProtection="1">
      <alignment horizontal="center"/>
    </xf>
    <xf numFmtId="0" fontId="6" fillId="0" borderId="24" xfId="1" applyNumberFormat="1" applyFont="1" applyBorder="1" applyAlignment="1" applyProtection="1">
      <alignment horizontal="centerContinuous"/>
    </xf>
    <xf numFmtId="0" fontId="4" fillId="0" borderId="25" xfId="1" applyNumberFormat="1" applyFont="1" applyBorder="1" applyAlignment="1" applyProtection="1">
      <alignment horizontal="centerContinuous"/>
    </xf>
    <xf numFmtId="0" fontId="2" fillId="0" borderId="6" xfId="1" applyNumberFormat="1" applyFont="1" applyBorder="1" applyAlignment="1" applyProtection="1">
      <alignment horizontal="center"/>
    </xf>
    <xf numFmtId="0" fontId="2" fillId="0" borderId="16" xfId="1" applyNumberFormat="1" applyFont="1" applyBorder="1" applyAlignment="1" applyProtection="1">
      <alignment horizontal="center"/>
    </xf>
    <xf numFmtId="0" fontId="2" fillId="0" borderId="26" xfId="1" applyNumberFormat="1" applyFont="1" applyBorder="1" applyAlignment="1" applyProtection="1">
      <alignment horizontal="center"/>
    </xf>
    <xf numFmtId="0" fontId="14" fillId="0" borderId="18" xfId="1" applyNumberFormat="1" applyFont="1" applyBorder="1" applyProtection="1"/>
    <xf numFmtId="0" fontId="4" fillId="0" borderId="19" xfId="1" applyNumberFormat="1" applyFont="1" applyBorder="1" applyProtection="1"/>
    <xf numFmtId="0" fontId="4" fillId="0" borderId="18" xfId="1" applyNumberFormat="1" applyFont="1" applyBorder="1" applyProtection="1"/>
    <xf numFmtId="0" fontId="4" fillId="0" borderId="17" xfId="1" applyNumberFormat="1" applyFont="1" applyBorder="1" applyProtection="1"/>
    <xf numFmtId="0" fontId="4" fillId="0" borderId="20" xfId="1" applyNumberFormat="1" applyFont="1" applyBorder="1" applyProtection="1"/>
    <xf numFmtId="0" fontId="2" fillId="0" borderId="0" xfId="1" applyNumberFormat="1" applyFont="1" applyProtection="1"/>
    <xf numFmtId="0" fontId="23" fillId="0" borderId="6" xfId="1" applyNumberFormat="1" applyFont="1" applyBorder="1" applyProtection="1"/>
    <xf numFmtId="0" fontId="4" fillId="0" borderId="16" xfId="1" applyNumberFormat="1" applyFont="1" applyBorder="1" applyProtection="1"/>
    <xf numFmtId="0" fontId="4" fillId="0" borderId="6" xfId="1" applyNumberFormat="1" applyFont="1" applyBorder="1" applyProtection="1"/>
    <xf numFmtId="0" fontId="4" fillId="0" borderId="23" xfId="1" applyNumberFormat="1" applyFont="1" applyBorder="1" applyProtection="1"/>
    <xf numFmtId="0" fontId="9" fillId="3" borderId="2" xfId="1" applyNumberFormat="1" applyFont="1" applyFill="1" applyBorder="1" applyProtection="1"/>
    <xf numFmtId="0" fontId="9" fillId="3" borderId="0" xfId="1" applyNumberFormat="1" applyFont="1" applyFill="1" applyBorder="1" applyProtection="1"/>
    <xf numFmtId="0" fontId="28" fillId="3" borderId="0" xfId="1" applyNumberFormat="1" applyFont="1" applyFill="1" applyBorder="1" applyProtection="1"/>
    <xf numFmtId="0" fontId="32" fillId="4" borderId="0" xfId="1" applyNumberFormat="1" applyFont="1" applyFill="1" applyBorder="1" applyAlignment="1" applyProtection="1">
      <alignment horizontal="right"/>
    </xf>
    <xf numFmtId="0" fontId="5" fillId="0" borderId="3" xfId="1" applyNumberFormat="1" applyFont="1" applyBorder="1" applyProtection="1"/>
    <xf numFmtId="0" fontId="5" fillId="0" borderId="27" xfId="1" applyNumberFormat="1" applyFont="1" applyBorder="1" applyProtection="1"/>
    <xf numFmtId="0" fontId="4" fillId="0" borderId="27" xfId="1" applyNumberFormat="1" applyFont="1" applyBorder="1" applyProtection="1"/>
    <xf numFmtId="7" fontId="4" fillId="0" borderId="28" xfId="3" applyFont="1" applyBorder="1" applyProtection="1"/>
    <xf numFmtId="0" fontId="4" fillId="0" borderId="1" xfId="1" applyNumberFormat="1" applyFont="1" applyBorder="1" applyProtection="1"/>
    <xf numFmtId="0" fontId="6" fillId="0" borderId="2" xfId="1" applyNumberFormat="1" applyFont="1" applyBorder="1" applyProtection="1"/>
    <xf numFmtId="0" fontId="4" fillId="0" borderId="3" xfId="1" applyNumberFormat="1" applyFont="1" applyBorder="1" applyProtection="1"/>
    <xf numFmtId="0" fontId="4" fillId="0" borderId="7" xfId="1" applyNumberFormat="1" applyFont="1" applyBorder="1" applyProtection="1"/>
    <xf numFmtId="0" fontId="26" fillId="0" borderId="0" xfId="1" applyNumberFormat="1" applyFont="1" applyProtection="1"/>
    <xf numFmtId="0" fontId="29" fillId="3" borderId="0" xfId="1" applyNumberFormat="1" applyFont="1" applyFill="1" applyProtection="1"/>
    <xf numFmtId="0" fontId="6" fillId="0" borderId="24" xfId="1" applyNumberFormat="1" applyFont="1" applyBorder="1" applyProtection="1"/>
    <xf numFmtId="0" fontId="6" fillId="0" borderId="25" xfId="1" applyNumberFormat="1" applyFont="1" applyBorder="1" applyProtection="1"/>
    <xf numFmtId="0" fontId="4" fillId="0" borderId="25" xfId="1" applyNumberFormat="1" applyFont="1" applyBorder="1" applyProtection="1"/>
    <xf numFmtId="0" fontId="4" fillId="0" borderId="5" xfId="1" applyNumberFormat="1" applyFont="1" applyBorder="1" applyProtection="1"/>
    <xf numFmtId="0" fontId="2" fillId="0" borderId="29" xfId="1" applyNumberFormat="1" applyFont="1" applyBorder="1" applyProtection="1"/>
    <xf numFmtId="0" fontId="2" fillId="0" borderId="30" xfId="1" applyNumberFormat="1" applyFont="1" applyBorder="1" applyProtection="1"/>
    <xf numFmtId="0" fontId="4" fillId="0" borderId="30" xfId="1" applyNumberFormat="1" applyFont="1" applyBorder="1" applyProtection="1"/>
    <xf numFmtId="0" fontId="4" fillId="0" borderId="31" xfId="1" applyNumberFormat="1" applyFont="1" applyBorder="1" applyProtection="1"/>
    <xf numFmtId="0" fontId="29" fillId="0" borderId="18" xfId="1" applyNumberFormat="1" applyFont="1" applyBorder="1" applyProtection="1"/>
    <xf numFmtId="0" fontId="4" fillId="0" borderId="24" xfId="1" applyNumberFormat="1" applyFont="1" applyBorder="1" applyProtection="1"/>
    <xf numFmtId="0" fontId="26" fillId="3" borderId="0" xfId="1" applyNumberFormat="1" applyFont="1" applyFill="1" applyProtection="1"/>
    <xf numFmtId="6" fontId="4" fillId="3" borderId="0" xfId="1" applyNumberFormat="1" applyFont="1" applyFill="1" applyProtection="1"/>
    <xf numFmtId="0" fontId="2" fillId="0" borderId="2" xfId="1" applyNumberFormat="1" applyFont="1" applyBorder="1" applyAlignment="1" applyProtection="1">
      <alignment horizontal="left"/>
    </xf>
    <xf numFmtId="0" fontId="2" fillId="0" borderId="0" xfId="1" applyNumberFormat="1" applyFont="1" applyBorder="1" applyAlignment="1" applyProtection="1">
      <alignment horizontal="left"/>
    </xf>
    <xf numFmtId="0" fontId="27" fillId="0" borderId="0" xfId="0" applyFont="1" applyProtection="1"/>
    <xf numFmtId="0" fontId="15" fillId="0" borderId="0" xfId="1" applyNumberFormat="1" applyFont="1" applyBorder="1" applyProtection="1"/>
    <xf numFmtId="0" fontId="15" fillId="0" borderId="0" xfId="0" applyFont="1" applyBorder="1" applyProtection="1"/>
    <xf numFmtId="0" fontId="3" fillId="0" borderId="0" xfId="0" applyFont="1" applyBorder="1" applyProtection="1"/>
    <xf numFmtId="0" fontId="10" fillId="0" borderId="0" xfId="0" applyFont="1" applyBorder="1" applyProtection="1"/>
    <xf numFmtId="0" fontId="17" fillId="0" borderId="0" xfId="0" applyFont="1" applyBorder="1" applyProtection="1"/>
    <xf numFmtId="0" fontId="13" fillId="0" borderId="0" xfId="1" applyNumberFormat="1" applyFont="1" applyBorder="1" applyProtection="1"/>
    <xf numFmtId="0" fontId="31" fillId="0" borderId="0" xfId="1" applyNumberFormat="1" applyFont="1" applyBorder="1" applyProtection="1"/>
    <xf numFmtId="0" fontId="19" fillId="0" borderId="0" xfId="1" applyNumberFormat="1" applyFont="1" applyBorder="1" applyProtection="1"/>
    <xf numFmtId="0" fontId="22" fillId="0" borderId="0" xfId="1" applyNumberFormat="1" applyFont="1" applyBorder="1" applyProtection="1"/>
    <xf numFmtId="0" fontId="17" fillId="0" borderId="0" xfId="1" applyNumberFormat="1" applyFont="1" applyBorder="1" applyProtection="1"/>
    <xf numFmtId="6" fontId="17" fillId="0" borderId="0" xfId="1" applyNumberFormat="1" applyFont="1" applyBorder="1" applyProtection="1"/>
    <xf numFmtId="0" fontId="20" fillId="0" borderId="0" xfId="1" applyNumberFormat="1" applyFont="1" applyBorder="1" applyProtection="1"/>
    <xf numFmtId="0" fontId="18" fillId="0" borderId="0" xfId="1" applyNumberFormat="1" applyFont="1" applyBorder="1" applyProtection="1"/>
    <xf numFmtId="0" fontId="21" fillId="0" borderId="0" xfId="1" applyNumberFormat="1" applyFont="1" applyBorder="1" applyProtection="1"/>
    <xf numFmtId="0" fontId="17" fillId="0" borderId="0" xfId="0" applyFont="1" applyProtection="1"/>
    <xf numFmtId="9" fontId="48" fillId="0" borderId="11" xfId="9" applyNumberFormat="1" applyFont="1" applyBorder="1" applyAlignment="1" applyProtection="1">
      <alignment horizontal="center"/>
      <protection locked="0"/>
    </xf>
    <xf numFmtId="4" fontId="4" fillId="5" borderId="10" xfId="1" applyFont="1" applyFill="1" applyBorder="1" applyProtection="1"/>
    <xf numFmtId="4" fontId="2" fillId="5" borderId="11" xfId="1" applyFont="1" applyFill="1" applyBorder="1" applyAlignment="1" applyProtection="1">
      <alignment horizontal="center"/>
    </xf>
    <xf numFmtId="4" fontId="2" fillId="5" borderId="11" xfId="1" applyFont="1" applyFill="1" applyBorder="1" applyProtection="1"/>
    <xf numFmtId="4" fontId="2" fillId="5" borderId="14" xfId="1" applyFont="1" applyFill="1" applyBorder="1" applyAlignment="1" applyProtection="1">
      <alignment horizontal="center"/>
    </xf>
    <xf numFmtId="9" fontId="27" fillId="5" borderId="11" xfId="9" applyNumberFormat="1" applyFont="1" applyFill="1" applyBorder="1" applyAlignment="1" applyProtection="1">
      <alignment horizontal="center"/>
    </xf>
    <xf numFmtId="0" fontId="6" fillId="0" borderId="5" xfId="1" applyNumberFormat="1" applyFont="1" applyBorder="1" applyAlignment="1" applyProtection="1">
      <alignment horizontal="center"/>
    </xf>
    <xf numFmtId="0" fontId="4" fillId="0" borderId="4" xfId="1" applyNumberFormat="1" applyFont="1" applyBorder="1" applyProtection="1"/>
    <xf numFmtId="0" fontId="6" fillId="0" borderId="6" xfId="1" applyNumberFormat="1" applyFont="1" applyBorder="1" applyAlignment="1" applyProtection="1">
      <alignment horizontal="center"/>
    </xf>
    <xf numFmtId="0" fontId="6" fillId="0" borderId="6" xfId="0" applyFont="1" applyBorder="1" applyAlignment="1" applyProtection="1">
      <alignment horizontal="center"/>
    </xf>
    <xf numFmtId="0" fontId="6" fillId="0" borderId="32" xfId="1" applyNumberFormat="1" applyFont="1" applyBorder="1" applyAlignment="1" applyProtection="1">
      <alignment horizontal="center"/>
    </xf>
    <xf numFmtId="0" fontId="6" fillId="0" borderId="4" xfId="1" applyNumberFormat="1" applyFont="1" applyBorder="1" applyAlignment="1" applyProtection="1">
      <alignment horizontal="center"/>
    </xf>
    <xf numFmtId="0" fontId="2" fillId="0" borderId="4" xfId="1" applyNumberFormat="1" applyFont="1" applyBorder="1" applyAlignment="1" applyProtection="1">
      <alignment horizontal="center"/>
    </xf>
    <xf numFmtId="0" fontId="4" fillId="6" borderId="5" xfId="1" applyNumberFormat="1" applyFont="1" applyFill="1" applyBorder="1" applyProtection="1"/>
    <xf numFmtId="0" fontId="4" fillId="6" borderId="4" xfId="1" applyNumberFormat="1" applyFont="1" applyFill="1" applyBorder="1" applyProtection="1"/>
    <xf numFmtId="43" fontId="28" fillId="6" borderId="6" xfId="1" applyNumberFormat="1" applyFont="1" applyFill="1" applyBorder="1" applyProtection="1"/>
    <xf numFmtId="166" fontId="27" fillId="5" borderId="11" xfId="9" applyNumberFormat="1" applyFont="1" applyFill="1" applyBorder="1" applyAlignment="1" applyProtection="1">
      <alignment horizontal="center"/>
    </xf>
    <xf numFmtId="0" fontId="25" fillId="0" borderId="0" xfId="0" applyFont="1" applyAlignment="1" applyProtection="1">
      <alignment horizontal="center"/>
    </xf>
    <xf numFmtId="0" fontId="35" fillId="0" borderId="0" xfId="0" applyFont="1" applyAlignment="1" applyProtection="1">
      <alignment horizontal="center"/>
    </xf>
    <xf numFmtId="0" fontId="35" fillId="0" borderId="0" xfId="0" applyFont="1" applyProtection="1"/>
    <xf numFmtId="0" fontId="36" fillId="0" borderId="0" xfId="1" applyNumberFormat="1" applyFont="1" applyProtection="1"/>
    <xf numFmtId="0" fontId="35" fillId="0" borderId="0" xfId="1" applyNumberFormat="1" applyFont="1" applyProtection="1"/>
    <xf numFmtId="0" fontId="35" fillId="0" borderId="12" xfId="0" applyFont="1" applyBorder="1" applyAlignment="1" applyProtection="1">
      <alignment horizontal="center"/>
    </xf>
    <xf numFmtId="0" fontId="25" fillId="0" borderId="12" xfId="0" applyFont="1" applyBorder="1" applyAlignment="1" applyProtection="1">
      <alignment horizontal="center"/>
    </xf>
    <xf numFmtId="165" fontId="29" fillId="0" borderId="6" xfId="1" applyNumberFormat="1" applyFont="1" applyBorder="1" applyProtection="1"/>
    <xf numFmtId="165" fontId="29" fillId="0" borderId="32" xfId="1" applyNumberFormat="1" applyFont="1" applyBorder="1" applyProtection="1"/>
    <xf numFmtId="165" fontId="29" fillId="6" borderId="32" xfId="1" applyNumberFormat="1" applyFont="1" applyFill="1" applyBorder="1" applyProtection="1"/>
    <xf numFmtId="165" fontId="29" fillId="0" borderId="16" xfId="1" applyNumberFormat="1" applyFont="1" applyBorder="1" applyProtection="1"/>
    <xf numFmtId="166" fontId="28" fillId="0" borderId="6" xfId="1" applyNumberFormat="1" applyFont="1" applyBorder="1" applyProtection="1"/>
    <xf numFmtId="166" fontId="4" fillId="2" borderId="4" xfId="1" applyNumberFormat="1" applyFont="1" applyFill="1" applyBorder="1" applyProtection="1"/>
    <xf numFmtId="166" fontId="28" fillId="0" borderId="23" xfId="1" applyNumberFormat="1" applyFont="1" applyBorder="1" applyProtection="1"/>
    <xf numFmtId="166" fontId="28" fillId="0" borderId="6" xfId="1" applyNumberFormat="1" applyFont="1" applyBorder="1" applyProtection="1">
      <protection locked="0"/>
    </xf>
    <xf numFmtId="166" fontId="28" fillId="0" borderId="23" xfId="1" applyNumberFormat="1" applyFont="1" applyBorder="1" applyProtection="1">
      <protection locked="0"/>
    </xf>
    <xf numFmtId="166" fontId="29" fillId="0" borderId="33" xfId="3" applyNumberFormat="1" applyFont="1" applyBorder="1" applyProtection="1"/>
    <xf numFmtId="166" fontId="29" fillId="0" borderId="18" xfId="1" applyNumberFormat="1" applyFont="1" applyBorder="1" applyProtection="1"/>
    <xf numFmtId="166" fontId="29" fillId="0" borderId="5" xfId="1" applyNumberFormat="1" applyFont="1" applyBorder="1" applyProtection="1"/>
    <xf numFmtId="166" fontId="29" fillId="0" borderId="23" xfId="1" applyNumberFormat="1" applyFont="1" applyBorder="1" applyProtection="1"/>
    <xf numFmtId="166" fontId="29" fillId="0" borderId="32" xfId="1" applyNumberFormat="1" applyFont="1" applyBorder="1" applyProtection="1"/>
    <xf numFmtId="166" fontId="29" fillId="0" borderId="34" xfId="1" applyNumberFormat="1" applyFont="1" applyBorder="1" applyProtection="1"/>
    <xf numFmtId="166" fontId="29" fillId="0" borderId="2" xfId="1" applyNumberFormat="1" applyFont="1" applyBorder="1" applyProtection="1"/>
    <xf numFmtId="166" fontId="29" fillId="0" borderId="24" xfId="1" applyNumberFormat="1" applyFont="1" applyBorder="1" applyProtection="1"/>
    <xf numFmtId="166" fontId="29" fillId="2" borderId="35" xfId="1" applyNumberFormat="1" applyFont="1" applyFill="1" applyBorder="1" applyProtection="1"/>
    <xf numFmtId="165" fontId="28" fillId="0" borderId="6" xfId="1" applyNumberFormat="1" applyFont="1" applyBorder="1" applyProtection="1"/>
    <xf numFmtId="165" fontId="28" fillId="0" borderId="16" xfId="1" applyNumberFormat="1" applyFont="1" applyBorder="1" applyProtection="1"/>
    <xf numFmtId="165" fontId="28" fillId="0" borderId="6" xfId="1" applyNumberFormat="1" applyFont="1" applyBorder="1" applyAlignment="1" applyProtection="1">
      <alignment horizontal="center"/>
    </xf>
    <xf numFmtId="165" fontId="29" fillId="2" borderId="4" xfId="1" applyNumberFormat="1" applyFont="1" applyFill="1" applyBorder="1" applyProtection="1"/>
    <xf numFmtId="165" fontId="28" fillId="0" borderId="23" xfId="1" applyNumberFormat="1" applyFont="1" applyBorder="1" applyProtection="1"/>
    <xf numFmtId="165" fontId="9" fillId="0" borderId="22" xfId="1" applyNumberFormat="1" applyFont="1" applyBorder="1" applyProtection="1"/>
    <xf numFmtId="165" fontId="29" fillId="0" borderId="21" xfId="1" applyNumberFormat="1" applyFont="1" applyBorder="1" applyProtection="1"/>
    <xf numFmtId="165" fontId="29" fillId="0" borderId="22" xfId="1" applyNumberFormat="1" applyFont="1" applyBorder="1" applyProtection="1"/>
    <xf numFmtId="165" fontId="27" fillId="0" borderId="23" xfId="1" applyNumberFormat="1" applyFont="1" applyBorder="1" applyProtection="1"/>
    <xf numFmtId="165" fontId="9" fillId="0" borderId="6" xfId="1" applyNumberFormat="1" applyFont="1" applyBorder="1" applyProtection="1"/>
    <xf numFmtId="165" fontId="29" fillId="0" borderId="33" xfId="3" applyNumberFormat="1" applyFont="1" applyBorder="1" applyProtection="1"/>
    <xf numFmtId="165" fontId="29" fillId="0" borderId="36" xfId="3" applyNumberFormat="1" applyFont="1" applyBorder="1" applyProtection="1"/>
    <xf numFmtId="165" fontId="4" fillId="0" borderId="18" xfId="1" applyNumberFormat="1" applyFont="1" applyBorder="1" applyProtection="1"/>
    <xf numFmtId="165" fontId="4" fillId="0" borderId="19" xfId="1" applyNumberFormat="1" applyFont="1" applyBorder="1" applyProtection="1"/>
    <xf numFmtId="165" fontId="27" fillId="0" borderId="6" xfId="1" applyNumberFormat="1" applyFont="1" applyBorder="1" applyProtection="1"/>
    <xf numFmtId="165" fontId="27" fillId="0" borderId="16" xfId="1" applyNumberFormat="1" applyFont="1" applyBorder="1" applyProtection="1"/>
    <xf numFmtId="165" fontId="28" fillId="2" borderId="4" xfId="1" applyNumberFormat="1" applyFont="1" applyFill="1" applyBorder="1" applyProtection="1"/>
    <xf numFmtId="165" fontId="30" fillId="0" borderId="37" xfId="1" applyNumberFormat="1" applyFont="1" applyBorder="1" applyProtection="1"/>
    <xf numFmtId="165" fontId="30" fillId="0" borderId="23" xfId="1" applyNumberFormat="1" applyFont="1" applyBorder="1" applyProtection="1"/>
    <xf numFmtId="165" fontId="30" fillId="0" borderId="18" xfId="1" applyNumberFormat="1" applyFont="1" applyBorder="1" applyProtection="1"/>
    <xf numFmtId="165" fontId="30" fillId="0" borderId="19" xfId="1" applyNumberFormat="1" applyFont="1" applyBorder="1" applyProtection="1"/>
    <xf numFmtId="43" fontId="28" fillId="2" borderId="4" xfId="1" applyNumberFormat="1" applyFont="1" applyFill="1" applyBorder="1" applyProtection="1"/>
    <xf numFmtId="166" fontId="28" fillId="0" borderId="16" xfId="1" applyNumberFormat="1" applyFont="1" applyBorder="1" applyProtection="1"/>
    <xf numFmtId="166" fontId="28" fillId="0" borderId="16" xfId="1" applyNumberFormat="1" applyFont="1" applyBorder="1" applyProtection="1">
      <protection locked="0"/>
    </xf>
    <xf numFmtId="166" fontId="29" fillId="0" borderId="19" xfId="1" applyNumberFormat="1" applyFont="1" applyBorder="1" applyProtection="1"/>
    <xf numFmtId="166" fontId="29" fillId="0" borderId="38" xfId="1" applyNumberFormat="1" applyFont="1" applyBorder="1" applyProtection="1"/>
    <xf numFmtId="42" fontId="29" fillId="0" borderId="6" xfId="1" applyNumberFormat="1" applyFont="1" applyBorder="1" applyProtection="1"/>
    <xf numFmtId="42" fontId="29" fillId="0" borderId="16" xfId="1" applyNumberFormat="1" applyFont="1" applyBorder="1" applyProtection="1"/>
    <xf numFmtId="42" fontId="4" fillId="2" borderId="4" xfId="1" applyNumberFormat="1" applyFont="1" applyFill="1" applyBorder="1" applyProtection="1"/>
    <xf numFmtId="42" fontId="29" fillId="0" borderId="23" xfId="1" applyNumberFormat="1" applyFont="1" applyBorder="1" applyProtection="1"/>
    <xf numFmtId="165" fontId="28" fillId="0" borderId="4" xfId="1" applyNumberFormat="1" applyFont="1" applyBorder="1" applyProtection="1"/>
    <xf numFmtId="165" fontId="4" fillId="6" borderId="4" xfId="1" applyNumberFormat="1" applyFont="1" applyFill="1" applyBorder="1" applyProtection="1"/>
    <xf numFmtId="165" fontId="29" fillId="0" borderId="39" xfId="1" applyNumberFormat="1" applyFont="1" applyBorder="1" applyProtection="1"/>
    <xf numFmtId="165" fontId="29" fillId="0" borderId="4" xfId="1" applyNumberFormat="1" applyFont="1" applyBorder="1" applyProtection="1"/>
    <xf numFmtId="165" fontId="4" fillId="0" borderId="5" xfId="1" applyNumberFormat="1" applyFont="1" applyBorder="1" applyProtection="1"/>
    <xf numFmtId="165" fontId="27" fillId="0" borderId="4" xfId="1" applyNumberFormat="1" applyFont="1" applyBorder="1" applyProtection="1"/>
    <xf numFmtId="41" fontId="4" fillId="6" borderId="4" xfId="1" applyNumberFormat="1" applyFont="1" applyFill="1" applyBorder="1" applyProtection="1"/>
    <xf numFmtId="166" fontId="28" fillId="0" borderId="4" xfId="1" applyNumberFormat="1" applyFont="1" applyBorder="1" applyProtection="1"/>
    <xf numFmtId="166" fontId="28" fillId="6" borderId="6" xfId="1" applyNumberFormat="1" applyFont="1" applyFill="1" applyBorder="1" applyProtection="1"/>
    <xf numFmtId="0" fontId="23" fillId="0" borderId="2" xfId="0" applyFont="1" applyBorder="1" applyProtection="1">
      <protection locked="0"/>
    </xf>
    <xf numFmtId="0" fontId="23" fillId="0" borderId="3" xfId="1" applyNumberFormat="1" applyFont="1" applyBorder="1" applyProtection="1">
      <protection locked="0"/>
    </xf>
    <xf numFmtId="166" fontId="29" fillId="0" borderId="0" xfId="1" applyNumberFormat="1" applyFont="1" applyBorder="1" applyProtection="1"/>
    <xf numFmtId="166" fontId="29" fillId="0" borderId="25" xfId="1" applyNumberFormat="1" applyFont="1" applyBorder="1" applyProtection="1"/>
    <xf numFmtId="0" fontId="6" fillId="4" borderId="19" xfId="1" applyNumberFormat="1" applyFont="1" applyFill="1" applyBorder="1" applyAlignment="1" applyProtection="1">
      <alignment horizontal="center"/>
    </xf>
    <xf numFmtId="0" fontId="6" fillId="4" borderId="18" xfId="1" applyNumberFormat="1" applyFont="1" applyFill="1" applyBorder="1" applyAlignment="1" applyProtection="1">
      <alignment horizontal="center"/>
    </xf>
    <xf numFmtId="0" fontId="2" fillId="4" borderId="21" xfId="1" applyNumberFormat="1" applyFont="1" applyFill="1" applyBorder="1" applyAlignment="1" applyProtection="1">
      <alignment horizontal="center"/>
    </xf>
    <xf numFmtId="0" fontId="2" fillId="4" borderId="22" xfId="1" applyNumberFormat="1" applyFont="1" applyFill="1" applyBorder="1" applyAlignment="1" applyProtection="1">
      <alignment horizontal="center"/>
    </xf>
    <xf numFmtId="0" fontId="2" fillId="4" borderId="6" xfId="1" applyNumberFormat="1" applyFont="1" applyFill="1" applyBorder="1" applyAlignment="1" applyProtection="1">
      <alignment horizontal="center"/>
    </xf>
    <xf numFmtId="0" fontId="6" fillId="4" borderId="40" xfId="1" applyNumberFormat="1" applyFont="1" applyFill="1" applyBorder="1" applyAlignment="1" applyProtection="1">
      <alignment horizontal="center"/>
    </xf>
    <xf numFmtId="0" fontId="6" fillId="4" borderId="41" xfId="1" applyNumberFormat="1" applyFont="1" applyFill="1" applyBorder="1" applyAlignment="1" applyProtection="1">
      <alignment horizontal="center"/>
    </xf>
    <xf numFmtId="0" fontId="2" fillId="4" borderId="41" xfId="1" applyNumberFormat="1" applyFont="1" applyFill="1" applyBorder="1" applyAlignment="1" applyProtection="1">
      <alignment horizontal="center"/>
    </xf>
    <xf numFmtId="0" fontId="4" fillId="0" borderId="40" xfId="1" applyNumberFormat="1" applyFont="1" applyBorder="1" applyProtection="1"/>
    <xf numFmtId="0" fontId="4" fillId="0" borderId="41" xfId="1" applyNumberFormat="1" applyFont="1" applyBorder="1" applyProtection="1"/>
    <xf numFmtId="165" fontId="28" fillId="0" borderId="41" xfId="1" applyNumberFormat="1" applyFont="1" applyBorder="1" applyAlignment="1" applyProtection="1">
      <alignment horizontal="center"/>
    </xf>
    <xf numFmtId="165" fontId="29" fillId="0" borderId="42" xfId="1" applyNumberFormat="1" applyFont="1" applyBorder="1" applyProtection="1"/>
    <xf numFmtId="165" fontId="29" fillId="0" borderId="41" xfId="1" applyNumberFormat="1" applyFont="1" applyBorder="1" applyProtection="1"/>
    <xf numFmtId="165" fontId="4" fillId="0" borderId="40" xfId="1" applyNumberFormat="1" applyFont="1" applyBorder="1" applyProtection="1"/>
    <xf numFmtId="165" fontId="27" fillId="0" borderId="41" xfId="1" applyNumberFormat="1" applyFont="1" applyBorder="1" applyProtection="1"/>
    <xf numFmtId="165" fontId="28" fillId="0" borderId="41" xfId="1" applyNumberFormat="1" applyFont="1" applyBorder="1" applyProtection="1"/>
    <xf numFmtId="166" fontId="29" fillId="0" borderId="43" xfId="1" applyNumberFormat="1" applyFont="1" applyBorder="1" applyProtection="1"/>
    <xf numFmtId="42" fontId="4" fillId="2" borderId="6" xfId="1" applyNumberFormat="1" applyFont="1" applyFill="1" applyBorder="1" applyProtection="1"/>
    <xf numFmtId="42" fontId="29" fillId="0" borderId="4" xfId="1" applyNumberFormat="1" applyFont="1" applyBorder="1" applyProtection="1"/>
    <xf numFmtId="166" fontId="29" fillId="0" borderId="35" xfId="1" applyNumberFormat="1" applyFont="1" applyBorder="1" applyProtection="1"/>
    <xf numFmtId="0" fontId="6" fillId="0" borderId="4" xfId="0" applyFont="1" applyBorder="1" applyAlignment="1" applyProtection="1">
      <alignment horizontal="center"/>
    </xf>
    <xf numFmtId="0" fontId="2" fillId="0" borderId="39" xfId="1" applyNumberFormat="1" applyFont="1" applyBorder="1" applyAlignment="1" applyProtection="1">
      <alignment horizontal="center"/>
    </xf>
    <xf numFmtId="165" fontId="28" fillId="0" borderId="4" xfId="1" applyNumberFormat="1" applyFont="1" applyBorder="1" applyAlignment="1" applyProtection="1">
      <alignment horizontal="center"/>
    </xf>
    <xf numFmtId="166" fontId="28" fillId="0" borderId="41" xfId="1" applyNumberFormat="1" applyFont="1" applyBorder="1" applyProtection="1">
      <protection locked="0"/>
    </xf>
    <xf numFmtId="166" fontId="4" fillId="6" borderId="4" xfId="1" applyNumberFormat="1" applyFont="1" applyFill="1" applyBorder="1" applyProtection="1"/>
    <xf numFmtId="166" fontId="28" fillId="2" borderId="4" xfId="1" applyNumberFormat="1" applyFont="1" applyFill="1" applyBorder="1" applyProtection="1"/>
    <xf numFmtId="166" fontId="29" fillId="5" borderId="0" xfId="1" applyNumberFormat="1" applyFont="1" applyFill="1" applyBorder="1" applyProtection="1"/>
    <xf numFmtId="166" fontId="29" fillId="5" borderId="25" xfId="1" applyNumberFormat="1" applyFont="1" applyFill="1" applyBorder="1" applyProtection="1"/>
    <xf numFmtId="166" fontId="4" fillId="2" borderId="6" xfId="1" applyNumberFormat="1" applyFont="1" applyFill="1" applyBorder="1" applyProtection="1"/>
    <xf numFmtId="166" fontId="29" fillId="5" borderId="30" xfId="1" applyNumberFormat="1" applyFont="1" applyFill="1" applyBorder="1" applyProtection="1"/>
    <xf numFmtId="0" fontId="4" fillId="0" borderId="18" xfId="1" applyNumberFormat="1" applyFont="1" applyFill="1" applyBorder="1" applyAlignment="1" applyProtection="1">
      <alignment horizontal="center"/>
    </xf>
    <xf numFmtId="0" fontId="2" fillId="0" borderId="6" xfId="1" applyNumberFormat="1" applyFont="1" applyFill="1" applyBorder="1" applyAlignment="1" applyProtection="1">
      <alignment horizontal="center"/>
    </xf>
    <xf numFmtId="3" fontId="29" fillId="0" borderId="44" xfId="1" applyNumberFormat="1" applyFont="1" applyBorder="1" applyAlignment="1" applyProtection="1">
      <alignment horizontal="center"/>
    </xf>
    <xf numFmtId="9" fontId="29" fillId="0" borderId="11" xfId="9" applyNumberFormat="1" applyFont="1" applyBorder="1" applyAlignment="1" applyProtection="1">
      <alignment horizontal="center"/>
    </xf>
    <xf numFmtId="41" fontId="29" fillId="0" borderId="11" xfId="9" applyNumberFormat="1" applyFont="1" applyBorder="1" applyAlignment="1" applyProtection="1">
      <alignment horizontal="center"/>
    </xf>
    <xf numFmtId="0" fontId="6" fillId="7" borderId="45" xfId="0" applyFont="1" applyFill="1" applyBorder="1" applyProtection="1"/>
    <xf numFmtId="0" fontId="4" fillId="7" borderId="13" xfId="0" applyFont="1" applyFill="1" applyBorder="1" applyProtection="1"/>
    <xf numFmtId="0" fontId="4" fillId="7" borderId="46" xfId="0" applyFont="1" applyFill="1" applyBorder="1" applyProtection="1"/>
    <xf numFmtId="166" fontId="4" fillId="2" borderId="4" xfId="1" applyNumberFormat="1" applyFont="1" applyFill="1" applyBorder="1" applyProtection="1">
      <protection locked="0"/>
    </xf>
    <xf numFmtId="0" fontId="27" fillId="0" borderId="0" xfId="0" applyFont="1"/>
    <xf numFmtId="0" fontId="26" fillId="0" borderId="0" xfId="0" applyFont="1"/>
    <xf numFmtId="0" fontId="26" fillId="0" borderId="45" xfId="0" applyFont="1" applyBorder="1" applyAlignment="1">
      <alignment horizontal="center"/>
    </xf>
    <xf numFmtId="0" fontId="26" fillId="0" borderId="13" xfId="0" applyFont="1" applyBorder="1" applyAlignment="1">
      <alignment horizontal="center"/>
    </xf>
    <xf numFmtId="0" fontId="0" fillId="0" borderId="47" xfId="0" applyBorder="1" applyAlignment="1">
      <alignment horizontal="center"/>
    </xf>
    <xf numFmtId="0" fontId="0" fillId="0" borderId="0" xfId="0" applyAlignment="1">
      <alignment horizontal="center"/>
    </xf>
    <xf numFmtId="0" fontId="0" fillId="0" borderId="4" xfId="0" applyBorder="1" applyAlignment="1">
      <alignment horizontal="center"/>
    </xf>
    <xf numFmtId="0" fontId="0" fillId="0" borderId="0" xfId="0" applyBorder="1"/>
    <xf numFmtId="0" fontId="27" fillId="0" borderId="0" xfId="0" applyFont="1" applyFill="1" applyBorder="1"/>
    <xf numFmtId="0" fontId="27" fillId="0" borderId="12" xfId="0" applyFont="1" applyBorder="1"/>
    <xf numFmtId="0" fontId="0" fillId="0" borderId="48" xfId="0" applyBorder="1" applyAlignment="1">
      <alignment horizontal="center"/>
    </xf>
    <xf numFmtId="0" fontId="0" fillId="0" borderId="12" xfId="0" applyBorder="1" applyAlignment="1">
      <alignment horizontal="center"/>
    </xf>
    <xf numFmtId="0" fontId="27" fillId="0" borderId="13" xfId="0" applyFont="1" applyBorder="1"/>
    <xf numFmtId="0" fontId="0" fillId="0" borderId="49" xfId="0" applyBorder="1" applyAlignment="1">
      <alignment horizontal="center"/>
    </xf>
    <xf numFmtId="0" fontId="0" fillId="4" borderId="0" xfId="0" applyFill="1" applyAlignment="1">
      <alignment horizontal="center"/>
    </xf>
    <xf numFmtId="0" fontId="0" fillId="4" borderId="4" xfId="0" applyFill="1" applyBorder="1" applyAlignment="1">
      <alignment horizontal="center"/>
    </xf>
    <xf numFmtId="0" fontId="0" fillId="0" borderId="50" xfId="0" applyBorder="1" applyAlignment="1">
      <alignment horizontal="center"/>
    </xf>
    <xf numFmtId="0" fontId="0" fillId="0" borderId="6" xfId="0" applyBorder="1" applyAlignment="1">
      <alignment horizontal="center"/>
    </xf>
    <xf numFmtId="0" fontId="0" fillId="4" borderId="6" xfId="0" applyFill="1" applyBorder="1" applyAlignment="1">
      <alignment horizontal="center"/>
    </xf>
    <xf numFmtId="0" fontId="0" fillId="0" borderId="51" xfId="0" applyBorder="1" applyAlignment="1">
      <alignment horizontal="center"/>
    </xf>
    <xf numFmtId="0" fontId="0" fillId="0" borderId="52" xfId="0" applyBorder="1" applyAlignment="1">
      <alignment horizontal="center"/>
    </xf>
    <xf numFmtId="0" fontId="0" fillId="0" borderId="11" xfId="0" applyFill="1" applyBorder="1" applyAlignment="1">
      <alignment horizontal="center"/>
    </xf>
    <xf numFmtId="0" fontId="0" fillId="4" borderId="11" xfId="0" applyFill="1" applyBorder="1" applyAlignment="1">
      <alignment horizontal="center"/>
    </xf>
    <xf numFmtId="0" fontId="0" fillId="0" borderId="53" xfId="0" applyFill="1" applyBorder="1" applyAlignment="1">
      <alignment horizontal="center"/>
    </xf>
    <xf numFmtId="0" fontId="0" fillId="0" borderId="14" xfId="0" applyBorder="1" applyAlignment="1">
      <alignment horizontal="center"/>
    </xf>
    <xf numFmtId="0" fontId="26" fillId="0" borderId="14" xfId="0" applyFont="1" applyFill="1" applyBorder="1" applyAlignment="1">
      <alignment horizontal="center"/>
    </xf>
    <xf numFmtId="0" fontId="26" fillId="0" borderId="7" xfId="1" applyNumberFormat="1" applyFont="1" applyBorder="1" applyProtection="1">
      <protection locked="0"/>
    </xf>
    <xf numFmtId="0" fontId="4" fillId="0" borderId="54" xfId="0" applyFont="1" applyBorder="1" applyAlignment="1" applyProtection="1">
      <alignment horizontal="center"/>
    </xf>
    <xf numFmtId="0" fontId="4" fillId="0" borderId="55" xfId="0" applyFont="1" applyBorder="1" applyProtection="1"/>
    <xf numFmtId="0" fontId="4" fillId="0" borderId="46" xfId="0" applyFont="1" applyBorder="1" applyProtection="1"/>
    <xf numFmtId="0" fontId="26" fillId="0" borderId="28" xfId="1" applyNumberFormat="1" applyFont="1" applyBorder="1" applyProtection="1">
      <protection locked="0"/>
    </xf>
    <xf numFmtId="0" fontId="0" fillId="0" borderId="8" xfId="0" applyBorder="1"/>
    <xf numFmtId="0" fontId="0" fillId="0" borderId="9" xfId="0" applyBorder="1"/>
    <xf numFmtId="0" fontId="0" fillId="0" borderId="56" xfId="0" applyBorder="1"/>
    <xf numFmtId="0" fontId="49" fillId="0" borderId="44" xfId="0" applyFont="1" applyBorder="1" applyAlignment="1">
      <alignment horizontal="left"/>
    </xf>
    <xf numFmtId="0" fontId="0" fillId="0" borderId="54" xfId="0" applyBorder="1"/>
    <xf numFmtId="0" fontId="0" fillId="0" borderId="44" xfId="0" applyBorder="1" applyAlignment="1">
      <alignment horizontal="center"/>
    </xf>
    <xf numFmtId="0" fontId="0" fillId="0" borderId="57" xfId="0" applyBorder="1" applyAlignment="1">
      <alignment horizontal="center"/>
    </xf>
    <xf numFmtId="0" fontId="0" fillId="0" borderId="12" xfId="0" applyBorder="1"/>
    <xf numFmtId="0" fontId="0" fillId="0" borderId="55" xfId="0" applyBorder="1"/>
    <xf numFmtId="3" fontId="27" fillId="0" borderId="0" xfId="1" applyNumberFormat="1"/>
    <xf numFmtId="42" fontId="4" fillId="0" borderId="0" xfId="0" applyNumberFormat="1" applyFont="1" applyBorder="1" applyProtection="1"/>
    <xf numFmtId="0" fontId="4" fillId="0" borderId="27" xfId="0" applyFont="1" applyBorder="1" applyProtection="1"/>
    <xf numFmtId="166" fontId="29" fillId="0" borderId="7" xfId="1" applyNumberFormat="1" applyFont="1" applyBorder="1" applyProtection="1"/>
    <xf numFmtId="0" fontId="26" fillId="0" borderId="7" xfId="1" applyNumberFormat="1" applyFont="1" applyBorder="1" applyProtection="1"/>
    <xf numFmtId="166" fontId="28" fillId="6" borderId="6" xfId="1" applyNumberFormat="1" applyFont="1" applyFill="1" applyBorder="1" applyProtection="1">
      <protection locked="0"/>
    </xf>
    <xf numFmtId="167" fontId="27" fillId="0" borderId="0" xfId="1" applyNumberFormat="1" applyAlignment="1">
      <alignment horizontal="center"/>
    </xf>
    <xf numFmtId="10" fontId="27" fillId="0" borderId="0" xfId="9" applyAlignment="1">
      <alignment horizontal="center"/>
    </xf>
    <xf numFmtId="0" fontId="27" fillId="0" borderId="0" xfId="1" quotePrefix="1" applyNumberFormat="1" applyFont="1" applyProtection="1"/>
    <xf numFmtId="0" fontId="6" fillId="0" borderId="0" xfId="0" quotePrefix="1" applyFont="1" applyAlignment="1" applyProtection="1">
      <alignment horizontal="right"/>
    </xf>
    <xf numFmtId="9" fontId="6" fillId="0" borderId="6" xfId="0" applyNumberFormat="1" applyFont="1" applyFill="1" applyBorder="1" applyAlignment="1" applyProtection="1">
      <alignment horizontal="center"/>
    </xf>
    <xf numFmtId="9" fontId="6" fillId="0" borderId="6" xfId="0" applyNumberFormat="1" applyFont="1" applyBorder="1" applyAlignment="1" applyProtection="1">
      <alignment horizontal="center"/>
    </xf>
    <xf numFmtId="41" fontId="48" fillId="0" borderId="11" xfId="1" applyNumberFormat="1" applyFont="1" applyBorder="1" applyProtection="1">
      <protection locked="0"/>
    </xf>
    <xf numFmtId="165" fontId="4" fillId="0" borderId="0" xfId="0" applyNumberFormat="1" applyFont="1" applyProtection="1"/>
    <xf numFmtId="166" fontId="27" fillId="0" borderId="0" xfId="1" applyNumberFormat="1"/>
    <xf numFmtId="0" fontId="50" fillId="0" borderId="0" xfId="0" applyFont="1" applyAlignment="1" applyProtection="1">
      <alignment horizontal="center"/>
    </xf>
    <xf numFmtId="0" fontId="6" fillId="4" borderId="16" xfId="1" applyNumberFormat="1" applyFont="1" applyFill="1" applyBorder="1" applyAlignment="1" applyProtection="1">
      <alignment horizontal="center"/>
    </xf>
    <xf numFmtId="0" fontId="6" fillId="0" borderId="16" xfId="1" applyNumberFormat="1" applyFont="1" applyFill="1" applyBorder="1" applyAlignment="1" applyProtection="1">
      <alignment horizontal="center"/>
    </xf>
    <xf numFmtId="0" fontId="4" fillId="0" borderId="2" xfId="0" applyFont="1" applyBorder="1" applyProtection="1">
      <protection locked="0"/>
    </xf>
    <xf numFmtId="0" fontId="34" fillId="0" borderId="0" xfId="1" applyNumberFormat="1" applyFont="1" applyProtection="1"/>
    <xf numFmtId="0" fontId="34" fillId="0" borderId="0" xfId="1" applyNumberFormat="1" applyFont="1" applyBorder="1" applyProtection="1"/>
    <xf numFmtId="0" fontId="10" fillId="0" borderId="0" xfId="0" applyFont="1" applyProtection="1"/>
    <xf numFmtId="0" fontId="6" fillId="0" borderId="0" xfId="0" applyFont="1" applyProtection="1"/>
    <xf numFmtId="167" fontId="26" fillId="0" borderId="0" xfId="1" applyNumberFormat="1" applyFont="1" applyAlignment="1">
      <alignment horizontal="center"/>
    </xf>
    <xf numFmtId="10" fontId="26" fillId="0" borderId="0" xfId="9" applyFont="1" applyAlignment="1">
      <alignment horizontal="center"/>
    </xf>
    <xf numFmtId="0" fontId="25" fillId="0" borderId="0" xfId="0" applyFont="1" applyBorder="1" applyAlignment="1" applyProtection="1">
      <alignment horizontal="center"/>
    </xf>
    <xf numFmtId="0" fontId="34" fillId="8" borderId="12" xfId="1" applyNumberFormat="1" applyFont="1" applyFill="1" applyBorder="1" applyProtection="1"/>
    <xf numFmtId="0" fontId="10" fillId="8" borderId="12" xfId="1" applyNumberFormat="1" applyFont="1" applyFill="1" applyBorder="1" applyProtection="1">
      <protection locked="0"/>
    </xf>
    <xf numFmtId="0" fontId="10" fillId="8" borderId="12" xfId="1" applyNumberFormat="1" applyFont="1" applyFill="1" applyBorder="1" applyProtection="1"/>
    <xf numFmtId="0" fontId="10" fillId="8" borderId="0" xfId="1" applyNumberFormat="1" applyFont="1" applyFill="1" applyAlignment="1" applyProtection="1">
      <alignment horizontal="center"/>
    </xf>
    <xf numFmtId="0" fontId="10" fillId="8" borderId="0" xfId="1" applyNumberFormat="1" applyFont="1" applyFill="1" applyProtection="1"/>
    <xf numFmtId="41" fontId="48" fillId="0" borderId="58" xfId="1" applyNumberFormat="1" applyFont="1" applyBorder="1" applyProtection="1">
      <protection locked="0"/>
    </xf>
    <xf numFmtId="42" fontId="27" fillId="6" borderId="58" xfId="1" applyNumberFormat="1" applyFill="1" applyBorder="1"/>
    <xf numFmtId="41" fontId="27" fillId="6" borderId="58" xfId="1" applyNumberFormat="1" applyFill="1" applyBorder="1"/>
    <xf numFmtId="1" fontId="48" fillId="0" borderId="59" xfId="1" applyNumberFormat="1" applyFont="1" applyBorder="1" applyAlignment="1" applyProtection="1">
      <alignment horizontal="center"/>
      <protection locked="0"/>
    </xf>
    <xf numFmtId="1" fontId="48" fillId="0" borderId="11" xfId="1" applyNumberFormat="1" applyFont="1" applyBorder="1" applyAlignment="1" applyProtection="1">
      <alignment horizontal="center"/>
      <protection locked="0"/>
    </xf>
    <xf numFmtId="9" fontId="48" fillId="0" borderId="59" xfId="9" applyNumberFormat="1" applyFont="1" applyBorder="1" applyAlignment="1" applyProtection="1">
      <alignment horizontal="center"/>
      <protection locked="0"/>
    </xf>
    <xf numFmtId="41" fontId="27" fillId="6" borderId="60" xfId="1" applyNumberFormat="1" applyFill="1" applyBorder="1"/>
    <xf numFmtId="41" fontId="48" fillId="0" borderId="61" xfId="1" applyNumberFormat="1" applyFont="1" applyBorder="1" applyProtection="1">
      <protection locked="0"/>
    </xf>
    <xf numFmtId="0" fontId="7" fillId="0" borderId="0" xfId="1" applyNumberFormat="1" applyFont="1" applyBorder="1" applyProtection="1">
      <protection locked="0"/>
    </xf>
    <xf numFmtId="0" fontId="4" fillId="0" borderId="14" xfId="1" applyNumberFormat="1" applyFont="1" applyBorder="1" applyAlignment="1" applyProtection="1">
      <alignment horizontal="center"/>
      <protection locked="0"/>
    </xf>
    <xf numFmtId="42" fontId="29" fillId="0" borderId="59" xfId="9" applyNumberFormat="1" applyFont="1" applyBorder="1" applyAlignment="1" applyProtection="1">
      <alignment horizontal="center"/>
    </xf>
    <xf numFmtId="3" fontId="29" fillId="0" borderId="62" xfId="1" applyNumberFormat="1" applyFont="1" applyBorder="1" applyAlignment="1" applyProtection="1">
      <alignment horizontal="center"/>
    </xf>
    <xf numFmtId="9" fontId="29" fillId="0" borderId="59" xfId="9" applyNumberFormat="1" applyFont="1" applyBorder="1" applyAlignment="1" applyProtection="1">
      <alignment horizontal="center"/>
    </xf>
    <xf numFmtId="41" fontId="29" fillId="0" borderId="58" xfId="9" applyNumberFormat="1" applyFont="1" applyBorder="1" applyAlignment="1" applyProtection="1">
      <alignment horizontal="center"/>
    </xf>
    <xf numFmtId="3" fontId="29" fillId="0" borderId="63" xfId="1" applyNumberFormat="1" applyFont="1" applyBorder="1" applyAlignment="1" applyProtection="1">
      <alignment horizontal="center"/>
    </xf>
    <xf numFmtId="9" fontId="29" fillId="0" borderId="58" xfId="9" applyNumberFormat="1" applyFont="1" applyBorder="1" applyAlignment="1" applyProtection="1">
      <alignment horizontal="center"/>
    </xf>
    <xf numFmtId="41" fontId="4" fillId="0" borderId="14" xfId="1" applyNumberFormat="1" applyFont="1" applyBorder="1" applyAlignment="1" applyProtection="1">
      <alignment horizontal="center"/>
      <protection locked="0"/>
    </xf>
    <xf numFmtId="41" fontId="23" fillId="0" borderId="14" xfId="1" applyNumberFormat="1" applyFont="1" applyBorder="1" applyAlignment="1" applyProtection="1">
      <alignment horizontal="center"/>
      <protection locked="0"/>
    </xf>
    <xf numFmtId="7" fontId="27" fillId="0" borderId="14" xfId="3" applyBorder="1" applyProtection="1">
      <protection locked="0"/>
    </xf>
    <xf numFmtId="0" fontId="26" fillId="0" borderId="0" xfId="1" applyNumberFormat="1" applyFont="1" applyProtection="1">
      <protection locked="0"/>
    </xf>
    <xf numFmtId="0" fontId="4" fillId="0" borderId="0" xfId="0" applyFont="1" applyProtection="1">
      <protection locked="0"/>
    </xf>
    <xf numFmtId="0" fontId="11" fillId="0" borderId="0" xfId="0" applyFont="1" applyProtection="1">
      <protection locked="0"/>
    </xf>
    <xf numFmtId="0" fontId="10" fillId="0" borderId="0" xfId="0" applyFont="1" applyProtection="1">
      <protection locked="0"/>
    </xf>
    <xf numFmtId="0" fontId="4" fillId="0" borderId="0" xfId="0" applyFont="1" applyAlignment="1" applyProtection="1">
      <alignment horizontal="center"/>
      <protection locked="0"/>
    </xf>
    <xf numFmtId="0" fontId="27" fillId="0" borderId="0" xfId="0" applyFont="1" applyProtection="1">
      <protection locked="0"/>
    </xf>
    <xf numFmtId="0" fontId="27" fillId="0" borderId="0" xfId="0" applyFont="1" applyAlignment="1" applyProtection="1">
      <alignment wrapText="1"/>
      <protection locked="0"/>
    </xf>
    <xf numFmtId="0" fontId="23" fillId="0" borderId="0" xfId="0" applyFont="1" applyProtection="1">
      <protection locked="0"/>
    </xf>
    <xf numFmtId="41" fontId="48" fillId="0" borderId="59" xfId="1" applyNumberFormat="1" applyFont="1" applyBorder="1" applyProtection="1">
      <protection locked="0"/>
    </xf>
    <xf numFmtId="42" fontId="29" fillId="0" borderId="64" xfId="3" applyNumberFormat="1" applyFont="1" applyBorder="1" applyProtection="1"/>
    <xf numFmtId="42" fontId="28" fillId="6" borderId="6" xfId="1" applyNumberFormat="1" applyFont="1" applyFill="1" applyBorder="1" applyProtection="1"/>
    <xf numFmtId="2" fontId="26" fillId="4" borderId="65" xfId="9" applyNumberFormat="1" applyFont="1" applyFill="1" applyBorder="1" applyAlignment="1" applyProtection="1">
      <alignment horizontal="center"/>
      <protection locked="0"/>
    </xf>
    <xf numFmtId="10" fontId="27" fillId="0" borderId="0" xfId="9" applyFill="1" applyAlignment="1">
      <alignment horizontal="center"/>
    </xf>
    <xf numFmtId="0" fontId="6" fillId="0" borderId="27" xfId="0" applyFont="1" applyBorder="1" applyAlignment="1" applyProtection="1">
      <alignment horizontal="center"/>
    </xf>
    <xf numFmtId="0" fontId="4" fillId="0" borderId="0" xfId="0" quotePrefix="1" applyFont="1" applyProtection="1"/>
    <xf numFmtId="0" fontId="43" fillId="0" borderId="0" xfId="0" applyFont="1" applyProtection="1"/>
    <xf numFmtId="41" fontId="27" fillId="6" borderId="58" xfId="1" applyNumberFormat="1" applyFill="1" applyBorder="1" applyProtection="1"/>
    <xf numFmtId="42" fontId="27" fillId="6" borderId="58" xfId="1" applyNumberFormat="1" applyFill="1" applyBorder="1" applyProtection="1"/>
    <xf numFmtId="4" fontId="4" fillId="6" borderId="10" xfId="1" applyFont="1" applyFill="1" applyBorder="1" applyProtection="1"/>
    <xf numFmtId="41" fontId="48" fillId="6" borderId="59" xfId="1" applyNumberFormat="1" applyFont="1" applyFill="1" applyBorder="1" applyProtection="1"/>
    <xf numFmtId="4" fontId="4" fillId="6" borderId="44" xfId="1" applyFont="1" applyFill="1" applyBorder="1" applyProtection="1"/>
    <xf numFmtId="1" fontId="48" fillId="6" borderId="59" xfId="1" applyNumberFormat="1" applyFont="1" applyFill="1" applyBorder="1" applyAlignment="1" applyProtection="1">
      <alignment horizontal="center"/>
    </xf>
    <xf numFmtId="9" fontId="48" fillId="6" borderId="59" xfId="9" applyNumberFormat="1" applyFont="1" applyFill="1" applyBorder="1" applyAlignment="1" applyProtection="1">
      <alignment horizontal="center"/>
    </xf>
    <xf numFmtId="42" fontId="29" fillId="6" borderId="59" xfId="9" applyNumberFormat="1" applyFont="1" applyFill="1" applyBorder="1" applyAlignment="1" applyProtection="1">
      <alignment horizontal="center"/>
    </xf>
    <xf numFmtId="3" fontId="29" fillId="6" borderId="62" xfId="1" applyNumberFormat="1" applyFont="1" applyFill="1" applyBorder="1" applyAlignment="1" applyProtection="1">
      <alignment horizontal="center"/>
    </xf>
    <xf numFmtId="9" fontId="29" fillId="6" borderId="59" xfId="9" applyNumberFormat="1" applyFont="1" applyFill="1" applyBorder="1" applyAlignment="1" applyProtection="1">
      <alignment horizontal="center"/>
    </xf>
    <xf numFmtId="0" fontId="26" fillId="0" borderId="12" xfId="1" applyNumberFormat="1" applyFont="1" applyFill="1" applyBorder="1" applyProtection="1">
      <protection locked="0"/>
    </xf>
    <xf numFmtId="0" fontId="4" fillId="0" borderId="12" xfId="0" applyFont="1" applyFill="1" applyBorder="1" applyProtection="1"/>
    <xf numFmtId="0" fontId="23" fillId="0" borderId="7" xfId="1" applyNumberFormat="1" applyFont="1" applyFill="1" applyBorder="1" applyProtection="1">
      <protection locked="0"/>
    </xf>
    <xf numFmtId="3" fontId="26" fillId="9" borderId="12" xfId="1" applyNumberFormat="1" applyFont="1" applyFill="1" applyBorder="1" applyProtection="1">
      <protection locked="0"/>
    </xf>
    <xf numFmtId="0" fontId="6" fillId="0" borderId="66" xfId="1" applyNumberFormat="1" applyFont="1" applyBorder="1" applyAlignment="1" applyProtection="1">
      <alignment horizontal="center"/>
      <protection locked="0"/>
    </xf>
    <xf numFmtId="0" fontId="4" fillId="0" borderId="21" xfId="1" applyNumberFormat="1" applyFont="1" applyBorder="1" applyProtection="1">
      <protection locked="0"/>
    </xf>
    <xf numFmtId="0" fontId="6" fillId="0" borderId="21" xfId="1" applyNumberFormat="1" applyFont="1" applyBorder="1" applyAlignment="1" applyProtection="1">
      <alignment horizontal="center"/>
      <protection locked="0"/>
    </xf>
    <xf numFmtId="0" fontId="50" fillId="0" borderId="2" xfId="1" applyNumberFormat="1" applyFont="1" applyBorder="1" applyAlignment="1" applyProtection="1">
      <alignment horizontal="center"/>
      <protection locked="0"/>
    </xf>
    <xf numFmtId="0" fontId="51" fillId="0" borderId="2" xfId="1" applyNumberFormat="1" applyFont="1" applyBorder="1" applyAlignment="1" applyProtection="1">
      <alignment horizontal="center"/>
      <protection locked="0"/>
    </xf>
    <xf numFmtId="0" fontId="52" fillId="0" borderId="0" xfId="0" applyFont="1" applyProtection="1"/>
    <xf numFmtId="0" fontId="6" fillId="0" borderId="0" xfId="0" applyFont="1" applyProtection="1">
      <protection locked="0"/>
    </xf>
    <xf numFmtId="0" fontId="6" fillId="0" borderId="27" xfId="0" applyFont="1" applyBorder="1" applyProtection="1"/>
    <xf numFmtId="0" fontId="32" fillId="0" borderId="0" xfId="0" applyFont="1" applyProtection="1"/>
    <xf numFmtId="0" fontId="28" fillId="0" borderId="0" xfId="1" quotePrefix="1" applyNumberFormat="1" applyFont="1" applyProtection="1"/>
    <xf numFmtId="0" fontId="4" fillId="0" borderId="25" xfId="0" applyFont="1" applyBorder="1" applyProtection="1"/>
    <xf numFmtId="4" fontId="27" fillId="0" borderId="67" xfId="1" applyFont="1" applyBorder="1" applyAlignment="1" applyProtection="1">
      <alignment horizontal="left"/>
      <protection locked="0"/>
    </xf>
    <xf numFmtId="4" fontId="27" fillId="0" borderId="68" xfId="1" applyFont="1" applyBorder="1" applyAlignment="1" applyProtection="1">
      <alignment horizontal="left"/>
      <protection locked="0"/>
    </xf>
    <xf numFmtId="166" fontId="28" fillId="0" borderId="42" xfId="1" applyNumberFormat="1" applyFont="1" applyBorder="1" applyProtection="1">
      <protection locked="0"/>
    </xf>
    <xf numFmtId="165" fontId="29" fillId="0" borderId="69" xfId="1" applyNumberFormat="1" applyFont="1" applyBorder="1" applyProtection="1"/>
    <xf numFmtId="166" fontId="28" fillId="0" borderId="21" xfId="1" applyNumberFormat="1" applyFont="1" applyBorder="1" applyProtection="1">
      <protection locked="0"/>
    </xf>
    <xf numFmtId="3" fontId="27" fillId="0" borderId="65" xfId="1" applyNumberFormat="1" applyBorder="1"/>
    <xf numFmtId="0" fontId="27" fillId="0" borderId="27" xfId="0" applyFont="1" applyBorder="1" applyAlignment="1" applyProtection="1">
      <alignment horizontal="center"/>
    </xf>
    <xf numFmtId="0" fontId="27" fillId="0" borderId="28" xfId="0" applyFont="1" applyBorder="1" applyAlignment="1" applyProtection="1">
      <alignment horizontal="center"/>
    </xf>
    <xf numFmtId="3" fontId="27" fillId="0" borderId="70" xfId="1" applyNumberFormat="1" applyBorder="1"/>
    <xf numFmtId="0" fontId="27" fillId="0" borderId="7" xfId="0" applyFont="1" applyBorder="1" applyProtection="1"/>
    <xf numFmtId="3" fontId="27" fillId="0" borderId="27" xfId="1" applyNumberFormat="1" applyBorder="1"/>
    <xf numFmtId="0" fontId="27" fillId="0" borderId="22" xfId="0" applyFont="1" applyBorder="1" applyAlignment="1" applyProtection="1">
      <alignment horizontal="center"/>
    </xf>
    <xf numFmtId="168" fontId="27" fillId="0" borderId="71" xfId="0" applyNumberFormat="1" applyFont="1" applyBorder="1" applyAlignment="1" applyProtection="1">
      <alignment horizontal="center"/>
    </xf>
    <xf numFmtId="0" fontId="27" fillId="0" borderId="17" xfId="0" applyFont="1" applyBorder="1" applyProtection="1"/>
    <xf numFmtId="0" fontId="27" fillId="0" borderId="72" xfId="0" applyFont="1" applyBorder="1" applyAlignment="1" applyProtection="1">
      <alignment horizontal="center"/>
    </xf>
    <xf numFmtId="0" fontId="27" fillId="0" borderId="2" xfId="0" applyFont="1" applyBorder="1" applyProtection="1"/>
    <xf numFmtId="0" fontId="27" fillId="0" borderId="73" xfId="0" applyFont="1" applyFill="1" applyBorder="1" applyAlignment="1" applyProtection="1">
      <alignment horizontal="center"/>
    </xf>
    <xf numFmtId="3" fontId="27" fillId="0" borderId="74" xfId="1" applyNumberFormat="1" applyBorder="1"/>
    <xf numFmtId="0" fontId="27" fillId="0" borderId="24" xfId="0" applyFont="1" applyBorder="1" applyProtection="1"/>
    <xf numFmtId="0" fontId="27" fillId="0" borderId="25" xfId="0" applyFont="1" applyBorder="1" applyProtection="1"/>
    <xf numFmtId="0" fontId="27" fillId="0" borderId="75" xfId="0" applyFont="1" applyBorder="1" applyAlignment="1" applyProtection="1">
      <alignment horizontal="center"/>
    </xf>
    <xf numFmtId="3" fontId="27" fillId="0" borderId="25" xfId="1" applyNumberFormat="1" applyBorder="1"/>
    <xf numFmtId="3" fontId="27" fillId="0" borderId="43" xfId="1" applyNumberFormat="1" applyBorder="1"/>
    <xf numFmtId="3" fontId="27" fillId="0" borderId="34" xfId="1" applyNumberFormat="1" applyBorder="1"/>
    <xf numFmtId="3" fontId="27" fillId="0" borderId="76" xfId="1" applyNumberFormat="1" applyBorder="1"/>
    <xf numFmtId="3" fontId="27" fillId="0" borderId="77" xfId="1" applyNumberFormat="1" applyBorder="1"/>
    <xf numFmtId="168" fontId="27" fillId="0" borderId="78" xfId="0" applyNumberFormat="1" applyFont="1" applyBorder="1" applyAlignment="1" applyProtection="1">
      <alignment horizontal="center"/>
    </xf>
    <xf numFmtId="3" fontId="27" fillId="0" borderId="79" xfId="1" applyNumberFormat="1" applyBorder="1"/>
    <xf numFmtId="0" fontId="4" fillId="0" borderId="22" xfId="0" applyFont="1" applyBorder="1" applyProtection="1"/>
    <xf numFmtId="166" fontId="29" fillId="0" borderId="26" xfId="1" applyNumberFormat="1" applyFont="1" applyBorder="1" applyProtection="1"/>
    <xf numFmtId="166" fontId="29" fillId="0" borderId="64" xfId="1" applyNumberFormat="1" applyFont="1" applyBorder="1" applyProtection="1"/>
    <xf numFmtId="42" fontId="29" fillId="0" borderId="64" xfId="1" applyNumberFormat="1" applyFont="1" applyBorder="1" applyProtection="1"/>
    <xf numFmtId="3" fontId="27" fillId="0" borderId="65" xfId="1" applyNumberFormat="1" applyFill="1" applyBorder="1"/>
    <xf numFmtId="3" fontId="27" fillId="0" borderId="27" xfId="1" applyNumberFormat="1" applyFill="1" applyBorder="1"/>
    <xf numFmtId="3" fontId="27" fillId="0" borderId="70" xfId="1" applyNumberFormat="1" applyFill="1" applyBorder="1"/>
    <xf numFmtId="168" fontId="27" fillId="0" borderId="71" xfId="0" applyNumberFormat="1" applyFont="1" applyFill="1" applyBorder="1" applyAlignment="1" applyProtection="1">
      <alignment horizontal="center"/>
    </xf>
    <xf numFmtId="3" fontId="27" fillId="0" borderId="74" xfId="1" applyNumberFormat="1" applyFill="1" applyBorder="1"/>
    <xf numFmtId="0" fontId="4" fillId="0" borderId="65" xfId="0" applyFont="1" applyBorder="1" applyProtection="1"/>
    <xf numFmtId="4" fontId="27" fillId="0" borderId="63" xfId="1" applyFont="1" applyBorder="1" applyAlignment="1" applyProtection="1">
      <alignment horizontal="left"/>
      <protection locked="0"/>
    </xf>
    <xf numFmtId="4" fontId="27" fillId="0" borderId="60" xfId="1" applyFont="1" applyBorder="1" applyAlignment="1" applyProtection="1">
      <alignment horizontal="left"/>
      <protection locked="0"/>
    </xf>
    <xf numFmtId="4" fontId="27" fillId="0" borderId="65" xfId="1" applyFont="1" applyBorder="1" applyAlignment="1" applyProtection="1">
      <alignment horizontal="left"/>
      <protection locked="0"/>
    </xf>
    <xf numFmtId="41" fontId="48" fillId="0" borderId="80" xfId="1" applyNumberFormat="1" applyFont="1" applyBorder="1" applyProtection="1">
      <protection locked="0"/>
    </xf>
    <xf numFmtId="41" fontId="48" fillId="0" borderId="54" xfId="1" applyNumberFormat="1" applyFont="1" applyBorder="1" applyProtection="1">
      <protection locked="0"/>
    </xf>
    <xf numFmtId="41" fontId="48" fillId="0" borderId="81" xfId="1" applyNumberFormat="1" applyFont="1" applyBorder="1" applyProtection="1">
      <protection locked="0"/>
    </xf>
    <xf numFmtId="41" fontId="48" fillId="0" borderId="60" xfId="1" applyNumberFormat="1" applyFont="1" applyBorder="1" applyProtection="1">
      <protection locked="0"/>
    </xf>
    <xf numFmtId="3" fontId="27" fillId="0" borderId="0" xfId="1" applyNumberFormat="1" applyBorder="1"/>
    <xf numFmtId="10" fontId="26" fillId="4" borderId="0" xfId="9" applyFont="1" applyFill="1"/>
    <xf numFmtId="4" fontId="2" fillId="0" borderId="44" xfId="1" applyFont="1" applyBorder="1" applyAlignment="1" applyProtection="1">
      <alignment horizontal="center"/>
    </xf>
    <xf numFmtId="4" fontId="2" fillId="0" borderId="57" xfId="1" applyFont="1" applyBorder="1" applyProtection="1"/>
    <xf numFmtId="4" fontId="2" fillId="0" borderId="45" xfId="1" applyFont="1" applyBorder="1" applyProtection="1"/>
    <xf numFmtId="4" fontId="37" fillId="0" borderId="15" xfId="1" quotePrefix="1" applyFont="1" applyFill="1" applyBorder="1" applyAlignment="1" applyProtection="1">
      <alignment horizontal="center"/>
    </xf>
    <xf numFmtId="44" fontId="27" fillId="6" borderId="0" xfId="1" applyNumberFormat="1" applyFill="1" applyBorder="1"/>
    <xf numFmtId="41" fontId="27" fillId="6" borderId="11" xfId="1" applyNumberFormat="1" applyFill="1" applyBorder="1" applyProtection="1"/>
    <xf numFmtId="4" fontId="6" fillId="0" borderId="57" xfId="1" applyFont="1" applyBorder="1" applyAlignment="1" applyProtection="1">
      <alignment horizontal="left"/>
    </xf>
    <xf numFmtId="4" fontId="6" fillId="0" borderId="12" xfId="1" applyFont="1" applyBorder="1" applyAlignment="1" applyProtection="1">
      <alignment horizontal="left"/>
    </xf>
    <xf numFmtId="4" fontId="6" fillId="0" borderId="12" xfId="1" applyFont="1" applyBorder="1" applyAlignment="1" applyProtection="1">
      <alignment horizontal="right"/>
    </xf>
    <xf numFmtId="165" fontId="26" fillId="6" borderId="14" xfId="3" applyNumberFormat="1" applyFont="1" applyFill="1" applyBorder="1" applyProtection="1"/>
    <xf numFmtId="4" fontId="29" fillId="10" borderId="14" xfId="1" applyFont="1" applyFill="1" applyBorder="1" applyProtection="1"/>
    <xf numFmtId="4" fontId="29" fillId="11" borderId="14" xfId="1" applyFont="1" applyFill="1" applyBorder="1" applyProtection="1"/>
    <xf numFmtId="42" fontId="29" fillId="0" borderId="0" xfId="1" applyNumberFormat="1" applyFont="1" applyBorder="1" applyProtection="1"/>
    <xf numFmtId="166" fontId="28" fillId="6" borderId="32" xfId="1" applyNumberFormat="1" applyFont="1" applyFill="1" applyBorder="1" applyProtection="1"/>
    <xf numFmtId="165" fontId="29" fillId="2" borderId="35" xfId="1" applyNumberFormat="1" applyFont="1" applyFill="1" applyBorder="1" applyProtection="1"/>
    <xf numFmtId="0" fontId="5" fillId="0" borderId="0" xfId="1" applyNumberFormat="1" applyFont="1" applyBorder="1" applyProtection="1">
      <protection locked="0"/>
    </xf>
    <xf numFmtId="0" fontId="14" fillId="0" borderId="0" xfId="1" applyNumberFormat="1" applyFont="1" applyBorder="1" applyProtection="1">
      <protection locked="0"/>
    </xf>
    <xf numFmtId="0" fontId="6" fillId="0" borderId="45" xfId="1" applyNumberFormat="1" applyFont="1" applyBorder="1" applyProtection="1"/>
    <xf numFmtId="0" fontId="2" fillId="0" borderId="13" xfId="1" applyNumberFormat="1" applyFont="1" applyBorder="1" applyProtection="1"/>
    <xf numFmtId="4" fontId="4" fillId="0" borderId="13" xfId="1" applyFont="1" applyBorder="1" applyProtection="1"/>
    <xf numFmtId="0" fontId="4" fillId="0" borderId="13" xfId="0" applyFont="1" applyBorder="1" applyProtection="1"/>
    <xf numFmtId="0" fontId="4" fillId="0" borderId="13" xfId="0" applyFont="1" applyFill="1" applyBorder="1" applyProtection="1"/>
    <xf numFmtId="0" fontId="4" fillId="0" borderId="46" xfId="0" applyFont="1" applyFill="1" applyBorder="1" applyProtection="1"/>
    <xf numFmtId="0" fontId="5" fillId="5" borderId="44" xfId="1" applyNumberFormat="1" applyFont="1" applyFill="1" applyBorder="1" applyProtection="1">
      <protection locked="0"/>
    </xf>
    <xf numFmtId="0" fontId="4" fillId="5" borderId="0" xfId="0" applyFont="1" applyFill="1" applyBorder="1" applyProtection="1"/>
    <xf numFmtId="0" fontId="4" fillId="5" borderId="54" xfId="0" applyFont="1" applyFill="1" applyBorder="1" applyProtection="1">
      <protection locked="0"/>
    </xf>
    <xf numFmtId="0" fontId="14" fillId="0" borderId="44" xfId="1" applyNumberFormat="1" applyFont="1" applyBorder="1" applyProtection="1">
      <protection locked="0"/>
    </xf>
    <xf numFmtId="0" fontId="4" fillId="0" borderId="54" xfId="0" applyFont="1" applyBorder="1" applyProtection="1">
      <protection locked="0"/>
    </xf>
    <xf numFmtId="0" fontId="5" fillId="0" borderId="44" xfId="1" applyNumberFormat="1" applyFont="1" applyBorder="1" applyProtection="1">
      <protection locked="0"/>
    </xf>
    <xf numFmtId="0" fontId="6" fillId="0" borderId="0" xfId="0" applyFont="1" applyBorder="1" applyProtection="1"/>
    <xf numFmtId="0" fontId="6" fillId="0" borderId="81" xfId="0" applyFont="1" applyBorder="1" applyAlignment="1" applyProtection="1">
      <alignment horizontal="center"/>
    </xf>
    <xf numFmtId="5" fontId="27" fillId="0" borderId="60" xfId="3" applyNumberFormat="1" applyBorder="1" applyAlignment="1">
      <alignment horizontal="center"/>
    </xf>
    <xf numFmtId="3" fontId="27" fillId="0" borderId="60" xfId="3" applyNumberFormat="1" applyBorder="1" applyAlignment="1">
      <alignment horizontal="center"/>
    </xf>
    <xf numFmtId="5" fontId="27" fillId="0" borderId="82" xfId="3" applyNumberFormat="1" applyBorder="1" applyAlignment="1">
      <alignment horizontal="center"/>
    </xf>
    <xf numFmtId="0" fontId="5" fillId="0" borderId="57" xfId="1" applyNumberFormat="1" applyFont="1" applyBorder="1" applyProtection="1">
      <protection locked="0"/>
    </xf>
    <xf numFmtId="0" fontId="4" fillId="0" borderId="12" xfId="0" applyFont="1" applyBorder="1" applyProtection="1"/>
    <xf numFmtId="5" fontId="27" fillId="0" borderId="83" xfId="3" applyNumberFormat="1" applyBorder="1" applyAlignment="1">
      <alignment horizontal="center"/>
    </xf>
    <xf numFmtId="0" fontId="10" fillId="0" borderId="27" xfId="1" applyNumberFormat="1" applyFont="1" applyBorder="1" applyAlignment="1" applyProtection="1">
      <alignment horizontal="center"/>
      <protection locked="0"/>
    </xf>
    <xf numFmtId="0" fontId="10" fillId="0" borderId="27" xfId="1" applyNumberFormat="1" applyFont="1" applyBorder="1" applyProtection="1"/>
    <xf numFmtId="0" fontId="11" fillId="0" borderId="27" xfId="0" applyFont="1" applyBorder="1" applyProtection="1"/>
    <xf numFmtId="0" fontId="4" fillId="0" borderId="2" xfId="1" applyNumberFormat="1" applyFont="1" applyBorder="1" applyProtection="1">
      <protection locked="0"/>
    </xf>
    <xf numFmtId="166" fontId="29" fillId="0" borderId="1" xfId="1" applyNumberFormat="1" applyFont="1" applyBorder="1" applyProtection="1"/>
    <xf numFmtId="166" fontId="9" fillId="0" borderId="16" xfId="1" applyNumberFormat="1" applyFont="1" applyFill="1" applyBorder="1" applyProtection="1"/>
    <xf numFmtId="166" fontId="26" fillId="0" borderId="6" xfId="1" quotePrefix="1" applyNumberFormat="1" applyFont="1" applyBorder="1" applyAlignment="1" applyProtection="1">
      <alignment horizontal="center"/>
    </xf>
    <xf numFmtId="166" fontId="29" fillId="0" borderId="72" xfId="1" applyNumberFormat="1" applyFont="1" applyBorder="1" applyProtection="1"/>
    <xf numFmtId="0" fontId="4" fillId="0" borderId="32" xfId="1" applyNumberFormat="1" applyFont="1" applyBorder="1" applyProtection="1"/>
    <xf numFmtId="166" fontId="29" fillId="0" borderId="64" xfId="1" applyNumberFormat="1" applyFont="1" applyFill="1" applyBorder="1" applyProtection="1"/>
    <xf numFmtId="166" fontId="29" fillId="0" borderId="23" xfId="1" applyNumberFormat="1" applyFont="1" applyFill="1" applyBorder="1" applyProtection="1"/>
    <xf numFmtId="166" fontId="29" fillId="0" borderId="0" xfId="1" applyNumberFormat="1" applyFont="1" applyFill="1" applyBorder="1" applyProtection="1"/>
    <xf numFmtId="166" fontId="4" fillId="2" borderId="7" xfId="1" applyNumberFormat="1" applyFont="1" applyFill="1" applyBorder="1" applyProtection="1"/>
    <xf numFmtId="166" fontId="29" fillId="6" borderId="14" xfId="1" applyNumberFormat="1" applyFont="1" applyFill="1" applyBorder="1" applyProtection="1"/>
    <xf numFmtId="0" fontId="5" fillId="0" borderId="63" xfId="1" applyNumberFormat="1" applyFont="1" applyBorder="1" applyAlignment="1" applyProtection="1">
      <alignment horizontal="center"/>
      <protection locked="0"/>
    </xf>
    <xf numFmtId="0" fontId="5" fillId="0" borderId="65" xfId="1" applyNumberFormat="1" applyFont="1" applyBorder="1" applyAlignment="1" applyProtection="1">
      <alignment horizontal="center"/>
      <protection locked="0"/>
    </xf>
    <xf numFmtId="0" fontId="4" fillId="0" borderId="65" xfId="0" applyFont="1" applyBorder="1" applyProtection="1"/>
    <xf numFmtId="0" fontId="6" fillId="0" borderId="62" xfId="1" applyNumberFormat="1" applyFont="1" applyBorder="1" applyAlignment="1" applyProtection="1">
      <alignment horizontal="center"/>
      <protection locked="0"/>
    </xf>
    <xf numFmtId="0" fontId="6" fillId="0" borderId="27" xfId="1" applyNumberFormat="1" applyFont="1" applyBorder="1" applyAlignment="1" applyProtection="1">
      <alignment horizontal="center"/>
      <protection locked="0"/>
    </xf>
    <xf numFmtId="0" fontId="6" fillId="0" borderId="27" xfId="0" applyFont="1" applyBorder="1" applyAlignment="1" applyProtection="1">
      <alignment horizontal="center"/>
    </xf>
    <xf numFmtId="0" fontId="10" fillId="8" borderId="12" xfId="1" applyNumberFormat="1" applyFont="1" applyFill="1" applyBorder="1" applyAlignment="1" applyProtection="1">
      <alignment horizontal="left"/>
    </xf>
    <xf numFmtId="0" fontId="6" fillId="0" borderId="2" xfId="1" applyNumberFormat="1" applyFont="1" applyBorder="1" applyProtection="1"/>
    <xf numFmtId="0" fontId="6" fillId="0" borderId="0" xfId="1" applyNumberFormat="1" applyFont="1" applyBorder="1" applyProtection="1"/>
    <xf numFmtId="0" fontId="6" fillId="0" borderId="7" xfId="1" applyNumberFormat="1" applyFont="1" applyBorder="1" applyProtection="1"/>
    <xf numFmtId="0" fontId="4" fillId="0" borderId="71" xfId="1" applyNumberFormat="1" applyFont="1" applyBorder="1" applyAlignment="1" applyProtection="1">
      <alignment horizontal="left"/>
      <protection locked="0"/>
    </xf>
    <xf numFmtId="0" fontId="4" fillId="0" borderId="70" xfId="1" applyNumberFormat="1" applyFont="1" applyBorder="1" applyAlignment="1" applyProtection="1">
      <alignment horizontal="left"/>
      <protection locked="0"/>
    </xf>
    <xf numFmtId="0" fontId="6" fillId="0" borderId="71" xfId="1" applyNumberFormat="1" applyFont="1" applyBorder="1" applyAlignment="1" applyProtection="1">
      <alignment horizontal="center"/>
      <protection locked="0"/>
    </xf>
    <xf numFmtId="0" fontId="6" fillId="0" borderId="70" xfId="1" applyNumberFormat="1" applyFont="1" applyBorder="1" applyAlignment="1" applyProtection="1">
      <alignment horizontal="center"/>
      <protection locked="0"/>
    </xf>
    <xf numFmtId="4" fontId="27" fillId="0" borderId="63" xfId="1" applyFont="1" applyBorder="1" applyAlignment="1" applyProtection="1">
      <alignment horizontal="left"/>
      <protection locked="0"/>
    </xf>
    <xf numFmtId="4" fontId="27" fillId="0" borderId="65" xfId="1" applyFont="1" applyBorder="1" applyAlignment="1" applyProtection="1">
      <alignment horizontal="left"/>
      <protection locked="0"/>
    </xf>
    <xf numFmtId="0" fontId="6" fillId="0" borderId="0" xfId="1" applyNumberFormat="1" applyFont="1" applyBorder="1" applyProtection="1">
      <protection locked="0"/>
    </xf>
    <xf numFmtId="0" fontId="6" fillId="0" borderId="7" xfId="1" applyNumberFormat="1" applyFont="1" applyBorder="1" applyProtection="1">
      <protection locked="0"/>
    </xf>
    <xf numFmtId="0" fontId="4" fillId="0" borderId="89" xfId="1" applyNumberFormat="1" applyFont="1" applyBorder="1" applyAlignment="1" applyProtection="1">
      <alignment horizontal="center"/>
      <protection locked="0"/>
    </xf>
    <xf numFmtId="0" fontId="4" fillId="0" borderId="46" xfId="1" applyNumberFormat="1" applyFont="1" applyBorder="1" applyAlignment="1" applyProtection="1">
      <alignment horizontal="center"/>
      <protection locked="0"/>
    </xf>
    <xf numFmtId="0" fontId="23" fillId="0" borderId="89" xfId="1" applyNumberFormat="1" applyFont="1" applyBorder="1" applyProtection="1">
      <protection locked="0"/>
    </xf>
    <xf numFmtId="0" fontId="23" fillId="0" borderId="46" xfId="1" applyNumberFormat="1" applyFont="1" applyBorder="1" applyProtection="1">
      <protection locked="0"/>
    </xf>
    <xf numFmtId="0" fontId="34" fillId="0" borderId="0" xfId="1" applyNumberFormat="1" applyFont="1" applyFill="1" applyAlignment="1" applyProtection="1">
      <alignment horizontal="right"/>
    </xf>
    <xf numFmtId="0" fontId="4" fillId="0" borderId="65" xfId="0" applyFont="1" applyBorder="1" applyAlignment="1" applyProtection="1">
      <alignment horizontal="center"/>
    </xf>
    <xf numFmtId="0" fontId="26" fillId="0" borderId="0" xfId="0" applyFont="1" applyProtection="1"/>
    <xf numFmtId="0" fontId="16" fillId="0" borderId="0" xfId="1" applyNumberFormat="1" applyFont="1" applyBorder="1" applyAlignment="1" applyProtection="1">
      <alignment horizontal="justify" wrapText="1"/>
    </xf>
    <xf numFmtId="0" fontId="23" fillId="0" borderId="45" xfId="1" applyNumberFormat="1" applyFont="1" applyBorder="1" applyProtection="1">
      <protection locked="0"/>
    </xf>
    <xf numFmtId="4" fontId="27" fillId="0" borderId="84" xfId="1" applyFont="1" applyBorder="1" applyAlignment="1" applyProtection="1">
      <alignment horizontal="left"/>
      <protection locked="0"/>
    </xf>
    <xf numFmtId="4" fontId="27" fillId="0" borderId="85" xfId="1" applyFont="1" applyBorder="1" applyAlignment="1" applyProtection="1">
      <alignment horizontal="left"/>
      <protection locked="0"/>
    </xf>
    <xf numFmtId="0" fontId="2" fillId="0" borderId="45" xfId="1" applyNumberFormat="1" applyFont="1" applyBorder="1" applyAlignment="1" applyProtection="1">
      <alignment horizontal="center"/>
    </xf>
    <xf numFmtId="0" fontId="2" fillId="0" borderId="13" xfId="1" applyNumberFormat="1" applyFont="1" applyBorder="1" applyAlignment="1" applyProtection="1">
      <alignment horizontal="center"/>
    </xf>
    <xf numFmtId="0" fontId="2" fillId="0" borderId="46" xfId="1" applyNumberFormat="1" applyFont="1" applyBorder="1" applyAlignment="1" applyProtection="1">
      <alignment horizontal="center"/>
    </xf>
    <xf numFmtId="0" fontId="34" fillId="8" borderId="27" xfId="1" applyNumberFormat="1" applyFont="1" applyFill="1" applyBorder="1" applyAlignment="1" applyProtection="1">
      <alignment horizontal="left"/>
      <protection locked="0"/>
    </xf>
    <xf numFmtId="0" fontId="12" fillId="8" borderId="0" xfId="1" applyNumberFormat="1" applyFont="1" applyFill="1" applyAlignment="1" applyProtection="1">
      <alignment horizontal="left"/>
    </xf>
    <xf numFmtId="0" fontId="6" fillId="0" borderId="3" xfId="1" applyNumberFormat="1" applyFont="1" applyBorder="1" applyProtection="1"/>
    <xf numFmtId="0" fontId="6" fillId="0" borderId="27" xfId="1" applyNumberFormat="1" applyFont="1" applyBorder="1" applyProtection="1"/>
    <xf numFmtId="0" fontId="6" fillId="0" borderId="28" xfId="1" applyNumberFormat="1" applyFont="1" applyBorder="1" applyProtection="1"/>
    <xf numFmtId="0" fontId="4" fillId="9" borderId="12" xfId="1" applyNumberFormat="1" applyFont="1" applyFill="1" applyBorder="1" applyProtection="1">
      <protection locked="0"/>
    </xf>
    <xf numFmtId="0" fontId="23" fillId="9" borderId="12" xfId="1" applyNumberFormat="1" applyFont="1" applyFill="1" applyBorder="1" applyProtection="1">
      <protection locked="0"/>
    </xf>
    <xf numFmtId="0" fontId="23" fillId="9" borderId="86" xfId="1" applyNumberFormat="1" applyFont="1" applyFill="1" applyBorder="1" applyProtection="1">
      <protection locked="0"/>
    </xf>
    <xf numFmtId="0" fontId="34" fillId="8" borderId="87" xfId="1" applyNumberFormat="1" applyFont="1" applyFill="1" applyBorder="1" applyAlignment="1" applyProtection="1">
      <alignment horizontal="center"/>
    </xf>
    <xf numFmtId="4" fontId="6" fillId="0" borderId="44" xfId="1" applyFont="1" applyBorder="1" applyAlignment="1" applyProtection="1">
      <alignment horizontal="center"/>
    </xf>
    <xf numFmtId="4" fontId="6" fillId="0" borderId="0" xfId="1" applyFont="1" applyBorder="1" applyAlignment="1" applyProtection="1">
      <alignment horizontal="center"/>
    </xf>
    <xf numFmtId="4" fontId="6" fillId="0" borderId="54" xfId="1" applyFont="1" applyBorder="1" applyAlignment="1" applyProtection="1">
      <alignment horizontal="center"/>
    </xf>
    <xf numFmtId="4" fontId="26" fillId="0" borderId="45" xfId="1" applyFont="1" applyBorder="1" applyAlignment="1" applyProtection="1">
      <alignment horizontal="center"/>
      <protection locked="0"/>
    </xf>
    <xf numFmtId="4" fontId="26" fillId="0" borderId="13" xfId="1" applyFont="1" applyBorder="1" applyAlignment="1" applyProtection="1">
      <alignment horizontal="center"/>
      <protection locked="0"/>
    </xf>
    <xf numFmtId="4" fontId="26" fillId="0" borderId="46" xfId="1" applyFont="1" applyBorder="1" applyAlignment="1" applyProtection="1">
      <alignment horizontal="center"/>
      <protection locked="0"/>
    </xf>
    <xf numFmtId="4" fontId="27" fillId="0" borderId="88" xfId="1" applyFont="1" applyBorder="1" applyAlignment="1" applyProtection="1">
      <alignment horizontal="left"/>
      <protection locked="0"/>
    </xf>
    <xf numFmtId="164" fontId="6" fillId="0" borderId="27" xfId="9" applyNumberFormat="1" applyFont="1" applyBorder="1" applyAlignment="1" applyProtection="1">
      <alignment horizontal="center"/>
    </xf>
    <xf numFmtId="0" fontId="4" fillId="0" borderId="2" xfId="1" quotePrefix="1" applyNumberFormat="1" applyFont="1" applyBorder="1" applyAlignment="1" applyProtection="1">
      <alignment vertical="center"/>
      <protection locked="0"/>
    </xf>
    <xf numFmtId="0" fontId="4" fillId="0" borderId="0" xfId="1" quotePrefix="1" applyNumberFormat="1" applyFont="1" applyBorder="1" applyAlignment="1" applyProtection="1">
      <alignment vertical="center"/>
      <protection locked="0"/>
    </xf>
    <xf numFmtId="0" fontId="4" fillId="0" borderId="7" xfId="1" quotePrefix="1" applyNumberFormat="1" applyFont="1" applyBorder="1" applyAlignment="1" applyProtection="1">
      <alignment vertical="center"/>
      <protection locked="0"/>
    </xf>
    <xf numFmtId="166" fontId="27" fillId="12" borderId="8" xfId="0" applyNumberFormat="1" applyFont="1" applyFill="1" applyBorder="1" applyAlignment="1" applyProtection="1">
      <alignment horizontal="justify" vertical="center" wrapText="1"/>
    </xf>
    <xf numFmtId="166" fontId="29" fillId="12" borderId="56" xfId="0" applyNumberFormat="1" applyFont="1" applyFill="1" applyBorder="1" applyAlignment="1" applyProtection="1">
      <alignment horizontal="justify" vertical="center" wrapText="1"/>
    </xf>
    <xf numFmtId="166" fontId="29" fillId="12" borderId="44" xfId="0" applyNumberFormat="1" applyFont="1" applyFill="1" applyBorder="1" applyAlignment="1" applyProtection="1">
      <alignment horizontal="justify" vertical="center" wrapText="1"/>
    </xf>
    <xf numFmtId="166" fontId="29" fillId="12" borderId="54" xfId="0" applyNumberFormat="1" applyFont="1" applyFill="1" applyBorder="1" applyAlignment="1" applyProtection="1">
      <alignment horizontal="justify" vertical="center" wrapText="1"/>
    </xf>
    <xf numFmtId="166" fontId="29" fillId="12" borderId="57" xfId="0" applyNumberFormat="1" applyFont="1" applyFill="1" applyBorder="1" applyAlignment="1" applyProtection="1">
      <alignment horizontal="justify" vertical="center" wrapText="1"/>
    </xf>
    <xf numFmtId="166" fontId="29" fillId="12" borderId="55" xfId="0" applyNumberFormat="1" applyFont="1" applyFill="1" applyBorder="1" applyAlignment="1" applyProtection="1">
      <alignment horizontal="justify" vertical="center" wrapText="1"/>
    </xf>
    <xf numFmtId="0" fontId="12" fillId="0" borderId="0" xfId="1" applyNumberFormat="1" applyFont="1" applyBorder="1" applyAlignment="1" applyProtection="1">
      <alignment horizontal="left" wrapText="1"/>
    </xf>
    <xf numFmtId="0" fontId="26" fillId="0" borderId="0" xfId="1" applyNumberFormat="1" applyFont="1" applyBorder="1" applyProtection="1">
      <protection locked="0"/>
    </xf>
    <xf numFmtId="0" fontId="26" fillId="0" borderId="27" xfId="1" applyNumberFormat="1" applyFont="1" applyBorder="1" applyProtection="1">
      <protection locked="0"/>
    </xf>
    <xf numFmtId="0" fontId="26" fillId="0" borderId="0" xfId="1" applyNumberFormat="1" applyFont="1" applyProtection="1"/>
    <xf numFmtId="0" fontId="6" fillId="0" borderId="0" xfId="1" applyNumberFormat="1" applyFont="1" applyAlignment="1" applyProtection="1">
      <alignment horizontal="center"/>
    </xf>
    <xf numFmtId="0" fontId="22" fillId="0" borderId="0" xfId="1" applyNumberFormat="1" applyFont="1" applyBorder="1" applyAlignment="1" applyProtection="1">
      <alignment horizontal="justify" wrapText="1"/>
    </xf>
    <xf numFmtId="0" fontId="17" fillId="0" borderId="0" xfId="1" applyNumberFormat="1" applyFont="1" applyBorder="1" applyAlignment="1" applyProtection="1">
      <alignment horizontal="justify" wrapText="1"/>
    </xf>
    <xf numFmtId="0" fontId="27" fillId="0" borderId="90" xfId="0" applyFont="1" applyBorder="1" applyAlignment="1" applyProtection="1">
      <alignment horizontal="center"/>
    </xf>
    <xf numFmtId="0" fontId="27" fillId="0" borderId="75" xfId="0" applyFont="1" applyBorder="1" applyAlignment="1" applyProtection="1">
      <alignment horizontal="center"/>
    </xf>
    <xf numFmtId="0" fontId="10" fillId="0" borderId="0" xfId="1" applyNumberFormat="1" applyFont="1" applyAlignment="1" applyProtection="1">
      <alignment horizontal="center"/>
    </xf>
    <xf numFmtId="0" fontId="26" fillId="0" borderId="0" xfId="1" applyNumberFormat="1" applyFont="1" applyProtection="1">
      <protection locked="0"/>
    </xf>
    <xf numFmtId="3" fontId="53" fillId="0" borderId="76" xfId="1" quotePrefix="1" applyNumberFormat="1" applyFont="1" applyBorder="1" applyAlignment="1" applyProtection="1">
      <alignment horizontal="center"/>
      <protection locked="0"/>
    </xf>
    <xf numFmtId="166" fontId="27" fillId="12" borderId="44" xfId="0" applyNumberFormat="1" applyFont="1" applyFill="1" applyBorder="1" applyAlignment="1" applyProtection="1">
      <alignment horizontal="justify" vertical="center" wrapText="1"/>
    </xf>
    <xf numFmtId="166" fontId="27" fillId="12" borderId="0" xfId="0" applyNumberFormat="1" applyFont="1" applyFill="1" applyBorder="1" applyAlignment="1" applyProtection="1">
      <alignment horizontal="justify" vertical="center" wrapText="1"/>
    </xf>
    <xf numFmtId="0" fontId="4" fillId="0" borderId="45" xfId="1" applyNumberFormat="1" applyFont="1" applyBorder="1" applyAlignment="1" applyProtection="1">
      <alignment horizontal="center"/>
      <protection locked="0"/>
    </xf>
    <xf numFmtId="0" fontId="23" fillId="0" borderId="46" xfId="1" applyNumberFormat="1" applyFont="1" applyBorder="1" applyAlignment="1" applyProtection="1">
      <alignment horizontal="center"/>
      <protection locked="0"/>
    </xf>
    <xf numFmtId="0" fontId="9" fillId="3" borderId="91" xfId="1" applyNumberFormat="1" applyFont="1" applyFill="1" applyBorder="1" applyProtection="1"/>
    <xf numFmtId="0" fontId="9" fillId="3" borderId="12" xfId="1" applyNumberFormat="1" applyFont="1" applyFill="1" applyBorder="1" applyProtection="1"/>
    <xf numFmtId="0" fontId="9" fillId="3" borderId="86" xfId="1" applyNumberFormat="1" applyFont="1" applyFill="1" applyBorder="1" applyProtection="1"/>
    <xf numFmtId="10" fontId="6" fillId="0" borderId="27" xfId="9" applyNumberFormat="1" applyFont="1" applyBorder="1" applyAlignment="1" applyProtection="1">
      <alignment horizontal="center"/>
    </xf>
    <xf numFmtId="0" fontId="23" fillId="0" borderId="0" xfId="1" applyNumberFormat="1" applyFont="1" applyBorder="1" applyProtection="1">
      <protection locked="0"/>
    </xf>
    <xf numFmtId="0" fontId="23" fillId="0" borderId="7" xfId="1" applyNumberFormat="1" applyFont="1" applyBorder="1" applyProtection="1">
      <protection locked="0"/>
    </xf>
    <xf numFmtId="0" fontId="23" fillId="0" borderId="27" xfId="1" applyNumberFormat="1" applyFont="1" applyBorder="1" applyProtection="1">
      <protection locked="0"/>
    </xf>
    <xf numFmtId="0" fontId="23" fillId="0" borderId="28" xfId="1" applyNumberFormat="1" applyFont="1" applyBorder="1" applyProtection="1">
      <protection locked="0"/>
    </xf>
    <xf numFmtId="4" fontId="27" fillId="0" borderId="60" xfId="1" applyFont="1" applyBorder="1" applyAlignment="1" applyProtection="1">
      <alignment horizontal="left"/>
      <protection locked="0"/>
    </xf>
    <xf numFmtId="4" fontId="9" fillId="3" borderId="8" xfId="1" applyFont="1" applyFill="1" applyBorder="1" applyAlignment="1" applyProtection="1">
      <alignment horizontal="center" wrapText="1"/>
    </xf>
    <xf numFmtId="4" fontId="9" fillId="3" borderId="9" xfId="1" applyFont="1" applyFill="1" applyBorder="1" applyAlignment="1" applyProtection="1">
      <alignment horizontal="center" wrapText="1"/>
    </xf>
    <xf numFmtId="4" fontId="9" fillId="3" borderId="56" xfId="1" applyFont="1" applyFill="1" applyBorder="1" applyAlignment="1" applyProtection="1">
      <alignment horizontal="center" wrapText="1"/>
    </xf>
    <xf numFmtId="0" fontId="9" fillId="3" borderId="2" xfId="1" applyNumberFormat="1" applyFont="1" applyFill="1" applyBorder="1" applyAlignment="1" applyProtection="1">
      <alignment horizontal="left" wrapText="1"/>
    </xf>
    <xf numFmtId="0" fontId="9" fillId="3" borderId="0" xfId="1" applyNumberFormat="1" applyFont="1" applyFill="1" applyBorder="1" applyAlignment="1" applyProtection="1">
      <alignment horizontal="left" wrapText="1"/>
    </xf>
    <xf numFmtId="0" fontId="9" fillId="3" borderId="7" xfId="1" applyNumberFormat="1" applyFont="1" applyFill="1" applyBorder="1" applyAlignment="1" applyProtection="1">
      <alignment horizontal="left" wrapText="1"/>
    </xf>
    <xf numFmtId="4" fontId="54" fillId="0" borderId="92" xfId="1" applyFont="1" applyBorder="1" applyAlignment="1" applyProtection="1">
      <alignment horizontal="center"/>
    </xf>
    <xf numFmtId="4" fontId="54" fillId="0" borderId="83" xfId="1" applyFont="1" applyBorder="1" applyAlignment="1" applyProtection="1">
      <alignment horizontal="center"/>
    </xf>
    <xf numFmtId="4" fontId="27" fillId="0" borderId="93" xfId="1" applyFont="1" applyBorder="1" applyAlignment="1" applyProtection="1">
      <alignment horizontal="left"/>
      <protection locked="0"/>
    </xf>
    <xf numFmtId="4" fontId="27" fillId="0" borderId="71" xfId="1" applyFont="1" applyBorder="1" applyAlignment="1" applyProtection="1">
      <alignment horizontal="left"/>
      <protection locked="0"/>
    </xf>
    <xf numFmtId="4" fontId="27" fillId="0" borderId="94" xfId="1" applyFont="1" applyBorder="1" applyAlignment="1" applyProtection="1">
      <alignment horizontal="left"/>
      <protection locked="0"/>
    </xf>
    <xf numFmtId="4" fontId="54" fillId="0" borderId="76" xfId="1" applyFont="1" applyBorder="1" applyAlignment="1" applyProtection="1">
      <alignment horizontal="center"/>
    </xf>
  </cellXfs>
  <cellStyles count="11">
    <cellStyle name="Comma" xfId="1" builtinId="3"/>
    <cellStyle name="Comma0" xfId="2" xr:uid="{00000000-0005-0000-0000-000001000000}"/>
    <cellStyle name="Currency" xfId="3" builtinId="4"/>
    <cellStyle name="Currency0" xfId="4" xr:uid="{00000000-0005-0000-0000-000003000000}"/>
    <cellStyle name="Date" xfId="5" xr:uid="{00000000-0005-0000-0000-000004000000}"/>
    <cellStyle name="Fixed" xfId="6" xr:uid="{00000000-0005-0000-0000-000005000000}"/>
    <cellStyle name="Heading 1" xfId="7" builtinId="16" customBuiltin="1"/>
    <cellStyle name="Heading 2" xfId="8" builtinId="17" customBuiltin="1"/>
    <cellStyle name="Normal" xfId="0" builtinId="0"/>
    <cellStyle name="Percent" xfId="9" builtinId="5"/>
    <cellStyle name="Total" xfId="10" builtinId="25" customBuiltin="1"/>
  </cellStyles>
  <dxfs count="105">
    <dxf>
      <font>
        <color rgb="FF9C0006"/>
      </font>
      <fill>
        <patternFill>
          <bgColor rgb="FFFFC7CE"/>
        </patternFill>
      </fill>
    </dxf>
    <dxf>
      <font>
        <b/>
        <i/>
        <color rgb="FF0066FF"/>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color rgb="FF0066FF"/>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color rgb="FF0066FF"/>
      </font>
    </dxf>
    <dxf>
      <font>
        <color rgb="FF9C0006"/>
      </font>
      <fill>
        <patternFill>
          <bgColor rgb="FFFFC7CE"/>
        </patternFill>
      </fill>
    </dxf>
    <dxf>
      <font>
        <color rgb="FF9C0006"/>
      </font>
      <fill>
        <patternFill>
          <bgColor rgb="FFFFC7CE"/>
        </patternFill>
      </fill>
    </dxf>
    <dxf>
      <font>
        <b/>
        <i/>
        <color rgb="FF0066FF"/>
      </font>
    </dxf>
    <dxf>
      <font>
        <color rgb="FF9C0006"/>
      </font>
      <fill>
        <patternFill>
          <bgColor rgb="FFFFC7CE"/>
        </patternFill>
      </fill>
    </dxf>
    <dxf>
      <font>
        <b/>
        <i/>
        <color rgb="FF0066FF"/>
      </font>
    </dxf>
    <dxf>
      <font>
        <color rgb="FF9C0006"/>
      </font>
      <fill>
        <patternFill>
          <bgColor rgb="FFFFC7CE"/>
        </patternFill>
      </fill>
    </dxf>
    <dxf>
      <font>
        <b/>
        <i/>
        <color rgb="FF0066FF"/>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color rgb="FF0066FF"/>
      </font>
    </dxf>
    <dxf>
      <font>
        <color rgb="FF9C0006"/>
      </font>
      <fill>
        <patternFill>
          <bgColor rgb="FFFFC7CE"/>
        </patternFill>
      </fill>
    </dxf>
    <dxf>
      <font>
        <color rgb="FF9C0006"/>
      </font>
      <fill>
        <patternFill>
          <bgColor rgb="FFFFC7CE"/>
        </patternFill>
      </fill>
    </dxf>
    <dxf>
      <font>
        <b/>
        <i/>
        <color rgb="FF0066FF"/>
      </font>
    </dxf>
    <dxf>
      <font>
        <color rgb="FF9C0006"/>
      </font>
      <fill>
        <patternFill>
          <bgColor rgb="FFFFC7CE"/>
        </patternFill>
      </fill>
    </dxf>
    <dxf>
      <font>
        <b/>
        <i/>
        <color rgb="FF0066FF"/>
      </font>
    </dxf>
    <dxf>
      <font>
        <color rgb="FF9C0006"/>
      </font>
      <fill>
        <patternFill>
          <bgColor rgb="FFFFC7CE"/>
        </patternFill>
      </fill>
    </dxf>
    <dxf>
      <font>
        <b/>
        <i/>
        <color rgb="FF0066FF"/>
      </font>
    </dxf>
    <dxf>
      <font>
        <color rgb="FF9C0006"/>
      </font>
      <fill>
        <patternFill>
          <bgColor rgb="FFFFC7CE"/>
        </patternFill>
      </fill>
    </dxf>
    <dxf>
      <font>
        <b/>
        <i/>
        <color rgb="FF0066FF"/>
      </font>
    </dxf>
    <dxf>
      <font>
        <color rgb="FF9C0006"/>
      </font>
      <fill>
        <patternFill>
          <bgColor rgb="FFFFC7CE"/>
        </patternFill>
      </fill>
    </dxf>
    <dxf>
      <font>
        <color rgb="FF9C0006"/>
      </font>
      <fill>
        <patternFill>
          <bgColor rgb="FFFFC7CE"/>
        </patternFill>
      </fill>
    </dxf>
    <dxf>
      <font>
        <b/>
        <i/>
        <color rgb="FF0066FF"/>
      </font>
    </dxf>
    <dxf>
      <font>
        <color rgb="FF9C0006"/>
      </font>
      <fill>
        <patternFill>
          <bgColor rgb="FFFFC7CE"/>
        </patternFill>
      </fill>
    </dxf>
    <dxf>
      <font>
        <color rgb="FF9C0006"/>
      </font>
      <fill>
        <patternFill>
          <bgColor rgb="FFFFC7CE"/>
        </patternFill>
      </fill>
    </dxf>
    <dxf>
      <font>
        <b/>
        <i/>
        <color rgb="FF0066FF"/>
      </font>
    </dxf>
    <dxf>
      <font>
        <b/>
        <i/>
        <color rgb="FF0066FF"/>
      </font>
    </dxf>
    <dxf>
      <font>
        <color rgb="FF9C0006"/>
      </font>
      <fill>
        <patternFill>
          <bgColor rgb="FFFFC7CE"/>
        </patternFill>
      </fill>
    </dxf>
    <dxf>
      <font>
        <color rgb="FF9C0006"/>
      </font>
      <fill>
        <patternFill>
          <bgColor rgb="FFFFC7CE"/>
        </patternFill>
      </fill>
    </dxf>
    <dxf>
      <font>
        <b/>
        <i/>
        <color rgb="FF0066FF"/>
      </font>
    </dxf>
    <dxf>
      <font>
        <b/>
        <i/>
        <color rgb="FF0066FF"/>
      </font>
    </dxf>
    <dxf>
      <font>
        <color rgb="FF9C0006"/>
      </font>
      <fill>
        <patternFill>
          <bgColor rgb="FFFFC7CE"/>
        </patternFill>
      </fill>
    </dxf>
    <dxf>
      <font>
        <color rgb="FF9C0006"/>
      </font>
      <fill>
        <patternFill>
          <bgColor rgb="FFFFC7CE"/>
        </patternFill>
      </fill>
    </dxf>
    <dxf>
      <font>
        <b/>
        <i/>
        <color rgb="FF0066FF"/>
      </font>
    </dxf>
    <dxf>
      <font>
        <b/>
        <i/>
        <color rgb="FF0066FF"/>
      </font>
    </dxf>
    <dxf>
      <font>
        <color rgb="FF9C0006"/>
      </font>
      <fill>
        <patternFill>
          <bgColor rgb="FFFFC7CE"/>
        </patternFill>
      </fill>
    </dxf>
    <dxf>
      <font>
        <color rgb="FF9C0006"/>
      </font>
      <fill>
        <patternFill>
          <bgColor rgb="FFFFC7CE"/>
        </patternFill>
      </fill>
    </dxf>
    <dxf>
      <font>
        <b/>
        <i/>
        <color rgb="FF0066FF"/>
      </font>
    </dxf>
    <dxf>
      <font>
        <b/>
        <i/>
        <color rgb="FF0066FF"/>
      </font>
    </dxf>
    <dxf>
      <font>
        <color rgb="FF9C0006"/>
      </font>
      <fill>
        <patternFill>
          <bgColor rgb="FFFFC7CE"/>
        </patternFill>
      </fill>
    </dxf>
    <dxf>
      <font>
        <color rgb="FF9C0006"/>
      </font>
      <fill>
        <patternFill>
          <bgColor rgb="FFFFC7CE"/>
        </patternFill>
      </fill>
    </dxf>
    <dxf>
      <font>
        <b/>
        <i/>
        <color rgb="FF0066FF"/>
      </font>
    </dxf>
    <dxf>
      <font>
        <b/>
        <i/>
        <color rgb="FF0066FF"/>
      </font>
    </dxf>
    <dxf>
      <font>
        <color rgb="FF9C0006"/>
      </font>
      <fill>
        <patternFill>
          <bgColor rgb="FFFFC7CE"/>
        </patternFill>
      </fill>
    </dxf>
    <dxf>
      <font>
        <color rgb="FF9C0006"/>
      </font>
      <fill>
        <patternFill>
          <bgColor rgb="FFFFC7CE"/>
        </patternFill>
      </fill>
    </dxf>
    <dxf>
      <font>
        <b/>
        <i/>
        <color rgb="FF0066FF"/>
      </font>
    </dxf>
    <dxf>
      <font>
        <b/>
        <i/>
        <color rgb="FF0066FF"/>
      </font>
    </dxf>
    <dxf>
      <font>
        <color rgb="FF9C0006"/>
      </font>
      <fill>
        <patternFill>
          <bgColor rgb="FFFFC7CE"/>
        </patternFill>
      </fill>
    </dxf>
    <dxf>
      <font>
        <color rgb="FF9C0006"/>
      </font>
      <fill>
        <patternFill>
          <bgColor rgb="FFFFC7CE"/>
        </patternFill>
      </fill>
    </dxf>
    <dxf>
      <font>
        <b/>
        <i/>
        <color rgb="FF0066FF"/>
      </font>
    </dxf>
    <dxf>
      <font>
        <b/>
        <i/>
        <color rgb="FF0066FF"/>
      </font>
    </dxf>
    <dxf>
      <font>
        <color rgb="FF9C0006"/>
      </font>
      <fill>
        <patternFill>
          <bgColor rgb="FFFFC7CE"/>
        </patternFill>
      </fill>
    </dxf>
    <dxf>
      <font>
        <color rgb="FF9C0006"/>
      </font>
      <fill>
        <patternFill>
          <bgColor rgb="FFFFC7CE"/>
        </patternFill>
      </fill>
    </dxf>
    <dxf>
      <font>
        <b/>
        <i/>
        <color rgb="FF0066FF"/>
      </font>
    </dxf>
    <dxf>
      <font>
        <b/>
        <i/>
        <color rgb="FF0066FF"/>
      </font>
    </dxf>
    <dxf>
      <font>
        <color rgb="FF9C0006"/>
      </font>
      <fill>
        <patternFill>
          <bgColor rgb="FFFFC7CE"/>
        </patternFill>
      </fill>
    </dxf>
    <dxf>
      <font>
        <color rgb="FF9C0006"/>
      </font>
      <fill>
        <patternFill>
          <bgColor rgb="FFFFC7CE"/>
        </patternFill>
      </fill>
    </dxf>
    <dxf>
      <font>
        <b/>
        <i/>
        <color rgb="FF0066FF"/>
      </font>
    </dxf>
    <dxf>
      <font>
        <b/>
        <i/>
        <color rgb="FF0066FF"/>
      </font>
    </dxf>
    <dxf>
      <font>
        <color rgb="FF9C0006"/>
      </font>
      <fill>
        <patternFill>
          <bgColor rgb="FFFFC7CE"/>
        </patternFill>
      </fill>
    </dxf>
    <dxf>
      <font>
        <color rgb="FF9C0006"/>
      </font>
      <fill>
        <patternFill>
          <bgColor rgb="FFFFC7CE"/>
        </patternFill>
      </fill>
    </dxf>
    <dxf>
      <font>
        <b/>
        <i/>
        <color rgb="FF0066FF"/>
      </font>
    </dxf>
    <dxf>
      <font>
        <color rgb="FF9C0006"/>
      </font>
      <fill>
        <patternFill>
          <bgColor rgb="FFFFC7CE"/>
        </patternFill>
      </fill>
    </dxf>
    <dxf>
      <font>
        <b/>
        <i/>
        <color rgb="FF0066FF"/>
      </font>
    </dxf>
    <dxf>
      <font>
        <b/>
        <i/>
        <color rgb="FF0066FF"/>
      </font>
    </dxf>
    <dxf>
      <font>
        <color rgb="FF9C0006"/>
      </font>
      <fill>
        <patternFill>
          <bgColor rgb="FFFFC7CE"/>
        </patternFill>
      </fill>
    </dxf>
    <dxf>
      <font>
        <color rgb="FF9C0006"/>
      </font>
      <fill>
        <patternFill>
          <bgColor rgb="FFFFC7CE"/>
        </patternFill>
      </fill>
    </dxf>
    <dxf>
      <font>
        <b/>
        <i/>
        <color rgb="FF0066FF"/>
      </font>
    </dxf>
    <dxf>
      <font>
        <color rgb="FF9C0006"/>
      </font>
      <fill>
        <patternFill>
          <bgColor rgb="FFFFC7CE"/>
        </patternFill>
      </fill>
    </dxf>
    <dxf>
      <font>
        <b/>
        <i/>
        <color rgb="FF0066FF"/>
      </font>
    </dxf>
    <dxf>
      <font>
        <color rgb="FF9C0006"/>
      </font>
      <fill>
        <patternFill>
          <bgColor rgb="FFFFC7CE"/>
        </patternFill>
      </fill>
    </dxf>
    <dxf>
      <font>
        <b/>
        <i/>
        <color rgb="FF0066FF"/>
      </font>
    </dxf>
    <dxf>
      <font>
        <color rgb="FF9C0006"/>
      </font>
      <fill>
        <patternFill>
          <bgColor rgb="FFFFC7CE"/>
        </patternFill>
      </fill>
    </dxf>
    <dxf>
      <font>
        <b/>
        <i/>
        <color rgb="FF0066FF"/>
      </font>
    </dxf>
    <dxf>
      <font>
        <color rgb="FF9C0006"/>
      </font>
      <fill>
        <patternFill>
          <bgColor rgb="FFFFC7CE"/>
        </patternFill>
      </fill>
    </dxf>
    <dxf>
      <font>
        <b/>
        <i/>
        <color rgb="FF0066FF"/>
      </font>
    </dxf>
    <dxf>
      <font>
        <color rgb="FF9C0006"/>
      </font>
      <fill>
        <patternFill>
          <bgColor rgb="FFFFC7CE"/>
        </patternFill>
      </fill>
    </dxf>
    <dxf>
      <font>
        <b/>
        <i/>
        <color rgb="FF0066FF"/>
      </font>
    </dxf>
    <dxf>
      <font>
        <color rgb="FF9C0006"/>
      </font>
      <fill>
        <patternFill>
          <bgColor rgb="FFFFC7CE"/>
        </patternFill>
      </fill>
    </dxf>
    <dxf>
      <font>
        <b/>
        <i/>
        <color rgb="FF0066FF"/>
      </font>
    </dxf>
    <dxf>
      <font>
        <color rgb="FF9C0006"/>
      </font>
      <fill>
        <patternFill>
          <bgColor rgb="FFFFC7CE"/>
        </patternFill>
      </fill>
    </dxf>
    <dxf>
      <font>
        <b/>
        <i/>
        <color rgb="FF0066FF"/>
      </font>
    </dxf>
    <dxf>
      <font>
        <color rgb="FF9C0006"/>
      </font>
      <fill>
        <patternFill>
          <bgColor rgb="FFFFC7CE"/>
        </patternFill>
      </fill>
    </dxf>
    <dxf>
      <font>
        <b/>
        <i/>
        <color rgb="FF0066FF"/>
      </font>
    </dxf>
    <dxf>
      <font>
        <color rgb="FF9C0006"/>
      </font>
      <fill>
        <patternFill>
          <bgColor rgb="FFFFC7CE"/>
        </patternFill>
      </fill>
    </dxf>
    <dxf>
      <font>
        <b/>
        <i/>
        <color rgb="FF0066FF"/>
      </font>
    </dxf>
    <dxf>
      <font>
        <b/>
        <i/>
        <color rgb="FF0066FF"/>
      </font>
    </dxf>
    <dxf>
      <font>
        <color rgb="FF9C0006"/>
      </font>
      <fill>
        <patternFill>
          <bgColor rgb="FFFFC7CE"/>
        </patternFill>
      </fill>
    </dxf>
    <dxf>
      <font>
        <color rgb="FF9C0006"/>
      </font>
      <fill>
        <patternFill>
          <bgColor rgb="FFFFC7CE"/>
        </patternFill>
      </fill>
    </dxf>
    <dxf>
      <font>
        <b/>
        <i/>
        <color rgb="FF0066FF"/>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289"/>
  <sheetViews>
    <sheetView tabSelected="1" zoomScale="80" zoomScaleNormal="80" workbookViewId="0">
      <selection activeCell="AC3" sqref="AC3"/>
    </sheetView>
  </sheetViews>
  <sheetFormatPr defaultColWidth="14.453125" defaultRowHeight="15.5"/>
  <cols>
    <col min="1" max="1" width="2" style="341" customWidth="1"/>
    <col min="2" max="2" width="9.1796875" style="17" customWidth="1"/>
    <col min="3" max="3" width="8.453125" style="17" customWidth="1"/>
    <col min="4" max="4" width="8" style="17" customWidth="1"/>
    <col min="5" max="5" width="12.453125" style="17" customWidth="1"/>
    <col min="6" max="6" width="12" style="17" customWidth="1"/>
    <col min="7" max="7" width="12.453125" style="17" customWidth="1"/>
    <col min="8" max="8" width="13.453125" style="17" customWidth="1"/>
    <col min="9" max="9" width="12.453125" style="17" customWidth="1"/>
    <col min="10" max="10" width="13.26953125" style="17" customWidth="1"/>
    <col min="11" max="11" width="12.7265625" style="17" customWidth="1"/>
    <col min="12" max="12" width="3.54296875" style="17" hidden="1" customWidth="1"/>
    <col min="13" max="15" width="12.54296875" style="17" hidden="1" customWidth="1"/>
    <col min="16" max="16" width="1.1796875" style="17" hidden="1" customWidth="1"/>
    <col min="17" max="17" width="12.81640625" style="17" customWidth="1"/>
    <col min="18" max="18" width="1.7265625" style="17" customWidth="1"/>
    <col min="19" max="19" width="6.1796875" style="145" customWidth="1"/>
    <col min="20" max="21" width="7.7265625" style="17" customWidth="1"/>
    <col min="22" max="22" width="10" style="17" customWidth="1"/>
    <col min="23" max="23" width="15.54296875" style="17" customWidth="1"/>
    <col min="24" max="24" width="10.7265625" style="296" customWidth="1"/>
    <col min="25" max="25" width="11.54296875" style="297" customWidth="1"/>
    <col min="26" max="26" width="9.81640625" style="297" customWidth="1"/>
    <col min="27" max="27" width="11.54296875" style="297" customWidth="1"/>
    <col min="28" max="28" width="12.81640625" style="17" customWidth="1"/>
    <col min="29" max="29" width="9.453125" style="17" customWidth="1"/>
    <col min="30" max="30" width="11.1796875" style="17" customWidth="1"/>
    <col min="31" max="31" width="9.54296875" style="17" bestFit="1" customWidth="1"/>
    <col min="32" max="32" width="9.1796875" style="17" bestFit="1" customWidth="1"/>
    <col min="33" max="33" width="12.81640625" style="17" bestFit="1" customWidth="1"/>
    <col min="34" max="34" width="9" style="17" customWidth="1"/>
    <col min="35" max="35" width="8.81640625" style="17" customWidth="1"/>
    <col min="36" max="36" width="10.54296875" style="17" customWidth="1"/>
    <col min="37" max="16384" width="14.453125" style="17"/>
  </cols>
  <sheetData>
    <row r="1" spans="1:256" ht="27" customHeight="1">
      <c r="B1" s="355" t="s">
        <v>197</v>
      </c>
    </row>
    <row r="2" spans="1:256" ht="16" thickBot="1"/>
    <row r="3" spans="1:256" ht="16" thickBot="1">
      <c r="B3" s="246" t="s">
        <v>145</v>
      </c>
      <c r="C3" s="247"/>
      <c r="D3" s="247"/>
      <c r="E3" s="247"/>
      <c r="F3" s="247"/>
      <c r="G3" s="247"/>
      <c r="H3" s="247"/>
      <c r="I3" s="247"/>
      <c r="J3" s="247"/>
      <c r="K3" s="248"/>
      <c r="V3" s="292" t="s">
        <v>163</v>
      </c>
      <c r="W3" s="292"/>
      <c r="Z3" s="17"/>
      <c r="AA3" s="353" t="s">
        <v>193</v>
      </c>
      <c r="AB3" s="19" t="s">
        <v>92</v>
      </c>
      <c r="AC3" s="19" t="s">
        <v>93</v>
      </c>
      <c r="AE3" s="19"/>
      <c r="AG3" s="19"/>
      <c r="AH3" s="19"/>
      <c r="AI3" s="19"/>
    </row>
    <row r="4" spans="1:256">
      <c r="B4" s="541" t="s">
        <v>96</v>
      </c>
      <c r="C4" s="541"/>
      <c r="D4" s="541"/>
      <c r="E4" s="541"/>
      <c r="F4" s="541"/>
      <c r="G4" s="541"/>
      <c r="H4" s="541"/>
      <c r="I4" s="541"/>
      <c r="J4" s="541"/>
      <c r="K4" s="541"/>
      <c r="L4" s="541"/>
      <c r="M4" s="541"/>
      <c r="N4" s="541"/>
      <c r="O4" s="541"/>
      <c r="P4" s="541"/>
      <c r="Q4" s="541"/>
      <c r="V4" s="37">
        <v>17000</v>
      </c>
      <c r="W4" s="17" t="s">
        <v>180</v>
      </c>
      <c r="X4" s="296" t="s">
        <v>166</v>
      </c>
      <c r="Y4" s="297">
        <v>0.5877</v>
      </c>
      <c r="Z4" s="17" t="s">
        <v>189</v>
      </c>
      <c r="AA4" s="354" t="s">
        <v>275</v>
      </c>
      <c r="AB4" s="303">
        <f>+$H$19+$I$19+$J$19+H28+$I$28+$J$28</f>
        <v>0</v>
      </c>
      <c r="AD4" s="303"/>
      <c r="AF4" s="303"/>
      <c r="AG4" s="303"/>
      <c r="AH4" s="303"/>
    </row>
    <row r="5" spans="1:256" s="25" customFormat="1" ht="16">
      <c r="A5" s="342"/>
      <c r="B5" s="541" t="s">
        <v>278</v>
      </c>
      <c r="C5" s="541"/>
      <c r="D5" s="541"/>
      <c r="E5" s="541"/>
      <c r="F5" s="541"/>
      <c r="G5" s="541"/>
      <c r="H5" s="541"/>
      <c r="I5" s="541"/>
      <c r="J5" s="541"/>
      <c r="K5" s="541"/>
      <c r="L5" s="541"/>
      <c r="M5" s="541"/>
      <c r="N5" s="541"/>
      <c r="O5" s="541"/>
      <c r="P5" s="541"/>
      <c r="Q5" s="541"/>
      <c r="R5" s="22"/>
      <c r="S5" s="146"/>
      <c r="T5" s="22"/>
      <c r="U5" s="22"/>
      <c r="V5" s="25" t="s">
        <v>271</v>
      </c>
      <c r="W5" s="17" t="s">
        <v>273</v>
      </c>
      <c r="X5" s="296" t="s">
        <v>166</v>
      </c>
      <c r="Y5" s="297">
        <v>0.44969999999999999</v>
      </c>
      <c r="Z5" s="17" t="s">
        <v>189</v>
      </c>
      <c r="AA5" s="354" t="s">
        <v>198</v>
      </c>
      <c r="AB5" s="303">
        <f>+AB4</f>
        <v>0</v>
      </c>
      <c r="AF5" s="304"/>
      <c r="AG5" s="304"/>
      <c r="AH5" s="304"/>
      <c r="AI5" s="22"/>
      <c r="AJ5" s="22"/>
      <c r="AK5" s="22"/>
      <c r="AL5" s="22"/>
      <c r="AM5" s="22"/>
      <c r="AN5" s="22"/>
      <c r="AO5" s="22"/>
      <c r="AP5" s="22"/>
      <c r="AQ5" s="22"/>
      <c r="AR5" s="22"/>
      <c r="AS5" s="22"/>
      <c r="AT5" s="22"/>
      <c r="AU5" s="22"/>
      <c r="AV5" s="22"/>
      <c r="AW5" s="22"/>
      <c r="AX5" s="22"/>
      <c r="AY5" s="22"/>
      <c r="AZ5" s="22"/>
      <c r="BA5" s="22"/>
      <c r="BB5" s="22"/>
      <c r="BC5" s="22"/>
      <c r="BD5" s="22"/>
      <c r="BE5" s="22"/>
      <c r="BF5" s="22"/>
      <c r="BG5" s="22"/>
      <c r="BH5" s="22"/>
      <c r="BI5" s="22"/>
      <c r="BJ5" s="22"/>
      <c r="BK5" s="22"/>
      <c r="BL5" s="22"/>
      <c r="BM5" s="22"/>
      <c r="BN5" s="22"/>
      <c r="BO5" s="22"/>
      <c r="BP5" s="22"/>
      <c r="BQ5" s="22"/>
      <c r="BR5" s="22"/>
      <c r="BS5" s="22"/>
      <c r="BT5" s="22"/>
      <c r="BU5" s="22"/>
      <c r="BV5" s="22"/>
      <c r="BW5" s="22"/>
      <c r="BX5" s="22"/>
      <c r="BY5" s="22"/>
      <c r="BZ5" s="22"/>
      <c r="CA5" s="22"/>
      <c r="CB5" s="22"/>
      <c r="CC5" s="22"/>
      <c r="CD5" s="22"/>
      <c r="CE5" s="22"/>
      <c r="CF5" s="22"/>
      <c r="CG5" s="22"/>
      <c r="CH5" s="22"/>
      <c r="CI5" s="22"/>
      <c r="CJ5" s="22"/>
      <c r="CK5" s="22"/>
      <c r="CL5" s="22"/>
      <c r="CM5" s="22"/>
      <c r="CN5" s="22"/>
      <c r="CO5" s="22"/>
      <c r="CP5" s="22"/>
      <c r="CQ5" s="22"/>
      <c r="CR5" s="22"/>
      <c r="CS5" s="22"/>
      <c r="CT5" s="22"/>
      <c r="CU5" s="22"/>
      <c r="CV5" s="22"/>
      <c r="CW5" s="22"/>
      <c r="CX5" s="22"/>
      <c r="CY5" s="22"/>
      <c r="CZ5" s="22"/>
      <c r="DA5" s="22"/>
      <c r="DB5" s="22"/>
      <c r="DC5" s="22"/>
      <c r="DD5" s="22"/>
      <c r="DE5" s="22"/>
      <c r="DF5" s="22"/>
      <c r="DG5" s="22"/>
      <c r="DH5" s="22"/>
      <c r="DI5" s="22"/>
      <c r="DJ5" s="22"/>
      <c r="DK5" s="22"/>
      <c r="DL5" s="22"/>
      <c r="DM5" s="22"/>
      <c r="DN5" s="22"/>
      <c r="DO5" s="22"/>
      <c r="DP5" s="22"/>
      <c r="DQ5" s="22"/>
      <c r="DR5" s="22"/>
      <c r="DS5" s="22"/>
      <c r="DT5" s="22"/>
      <c r="DU5" s="22"/>
      <c r="DV5" s="22"/>
      <c r="DW5" s="22"/>
      <c r="DX5" s="22"/>
      <c r="DY5" s="22"/>
      <c r="DZ5" s="22"/>
      <c r="EA5" s="22"/>
      <c r="EB5" s="22"/>
      <c r="EC5" s="22"/>
      <c r="ED5" s="22"/>
      <c r="EE5" s="22"/>
      <c r="EF5" s="22"/>
      <c r="EG5" s="22"/>
      <c r="EH5" s="22"/>
      <c r="EI5" s="22"/>
      <c r="EJ5" s="22"/>
      <c r="EK5" s="22"/>
      <c r="EL5" s="22"/>
      <c r="EM5" s="22"/>
      <c r="EN5" s="22"/>
      <c r="EO5" s="22"/>
      <c r="EP5" s="22"/>
      <c r="EQ5" s="22"/>
      <c r="ER5" s="22"/>
      <c r="ES5" s="22"/>
      <c r="ET5" s="22"/>
      <c r="EU5" s="22"/>
      <c r="EV5" s="22"/>
      <c r="EW5" s="22"/>
      <c r="EX5" s="22"/>
      <c r="EY5" s="22"/>
      <c r="EZ5" s="22"/>
      <c r="FA5" s="22"/>
      <c r="FB5" s="22"/>
      <c r="FC5" s="22"/>
      <c r="FD5" s="22"/>
      <c r="FE5" s="22"/>
      <c r="FF5" s="22"/>
      <c r="FG5" s="22"/>
      <c r="FH5" s="22"/>
      <c r="FI5" s="22"/>
      <c r="FJ5" s="22"/>
      <c r="FK5" s="22"/>
      <c r="FL5" s="22"/>
      <c r="FM5" s="22"/>
      <c r="FN5" s="22"/>
      <c r="FO5" s="22"/>
      <c r="FP5" s="22"/>
      <c r="FQ5" s="22"/>
      <c r="FR5" s="22"/>
      <c r="FS5" s="22"/>
      <c r="FT5" s="22"/>
      <c r="FU5" s="22"/>
      <c r="FV5" s="22"/>
      <c r="FW5" s="22"/>
      <c r="FX5" s="22"/>
      <c r="FY5" s="22"/>
      <c r="FZ5" s="22"/>
      <c r="GA5" s="22"/>
      <c r="GB5" s="22"/>
      <c r="GC5" s="22"/>
      <c r="GD5" s="22"/>
      <c r="GE5" s="22"/>
      <c r="GF5" s="22"/>
      <c r="GG5" s="22"/>
      <c r="GH5" s="22"/>
      <c r="GI5" s="22"/>
      <c r="GJ5" s="22"/>
      <c r="GK5" s="22"/>
      <c r="GL5" s="22"/>
      <c r="GM5" s="22"/>
      <c r="GN5" s="22"/>
      <c r="GO5" s="22"/>
      <c r="GP5" s="22"/>
      <c r="GQ5" s="22"/>
      <c r="GR5" s="22"/>
      <c r="GS5" s="22"/>
      <c r="GT5" s="22"/>
      <c r="GU5" s="22"/>
      <c r="GV5" s="22"/>
      <c r="GW5" s="22"/>
      <c r="GX5" s="22"/>
      <c r="GY5" s="22"/>
      <c r="GZ5" s="22"/>
      <c r="HA5" s="22"/>
      <c r="HB5" s="22"/>
      <c r="HC5" s="22"/>
      <c r="HD5" s="22"/>
      <c r="HE5" s="22"/>
      <c r="HF5" s="22"/>
      <c r="HG5" s="22"/>
      <c r="HH5" s="22"/>
      <c r="HI5" s="22"/>
      <c r="HJ5" s="22"/>
      <c r="HK5" s="22"/>
      <c r="HL5" s="22"/>
      <c r="HM5" s="22"/>
      <c r="HN5" s="22"/>
      <c r="HO5" s="22"/>
      <c r="HP5" s="22"/>
      <c r="HQ5" s="22"/>
      <c r="HR5" s="22"/>
      <c r="HS5" s="22"/>
      <c r="HT5" s="22"/>
      <c r="HU5" s="22"/>
      <c r="HV5" s="22"/>
      <c r="HW5" s="22"/>
      <c r="HX5" s="22"/>
      <c r="HY5" s="22"/>
      <c r="HZ5" s="22"/>
      <c r="IA5" s="22"/>
      <c r="IB5" s="22"/>
      <c r="IC5" s="22"/>
      <c r="ID5" s="22"/>
      <c r="IE5" s="22"/>
      <c r="IF5" s="22"/>
      <c r="IG5" s="22"/>
      <c r="IH5" s="22"/>
      <c r="II5" s="22"/>
      <c r="IJ5" s="22"/>
      <c r="IK5" s="22"/>
      <c r="IL5" s="22"/>
      <c r="IM5" s="22"/>
      <c r="IN5" s="22"/>
      <c r="IO5" s="22"/>
      <c r="IP5" s="22"/>
      <c r="IQ5" s="22"/>
      <c r="IR5" s="22"/>
      <c r="IS5" s="22"/>
      <c r="IT5" s="22"/>
      <c r="IU5" s="22"/>
      <c r="IV5" s="22"/>
    </row>
    <row r="6" spans="1:256" s="25" customFormat="1" ht="16">
      <c r="A6" s="342"/>
      <c r="B6" s="546" t="s">
        <v>64</v>
      </c>
      <c r="C6" s="546"/>
      <c r="D6" s="546"/>
      <c r="E6" s="546"/>
      <c r="F6" s="546"/>
      <c r="G6" s="546"/>
      <c r="H6" s="546"/>
      <c r="I6" s="546"/>
      <c r="J6" s="546"/>
      <c r="K6" s="546"/>
      <c r="L6" s="546"/>
      <c r="M6" s="546"/>
      <c r="N6" s="546"/>
      <c r="O6" s="546"/>
      <c r="P6" s="546"/>
      <c r="Q6" s="546"/>
      <c r="R6" s="22"/>
      <c r="S6" s="146"/>
      <c r="T6" s="22"/>
      <c r="U6" s="22"/>
      <c r="V6" s="37">
        <v>17011</v>
      </c>
      <c r="W6" s="17" t="s">
        <v>244</v>
      </c>
      <c r="X6" s="296" t="s">
        <v>20</v>
      </c>
      <c r="Y6" s="297">
        <v>0.24</v>
      </c>
      <c r="Z6" s="22" t="s">
        <v>174</v>
      </c>
      <c r="AA6" s="354" t="s">
        <v>199</v>
      </c>
      <c r="AB6" s="304">
        <f t="shared" ref="AB6:AB21" si="0">+$H$128+$I$128+$J$128</f>
        <v>0</v>
      </c>
      <c r="AD6" s="304"/>
      <c r="AE6" s="22"/>
      <c r="AF6" s="304"/>
      <c r="AG6" s="304"/>
      <c r="AH6" s="304"/>
      <c r="AI6" s="22"/>
      <c r="AJ6" s="22"/>
      <c r="AK6" s="22"/>
      <c r="AL6" s="22"/>
      <c r="AM6" s="22"/>
      <c r="AN6" s="22"/>
      <c r="AO6" s="22"/>
      <c r="AP6" s="22"/>
      <c r="AQ6" s="22"/>
      <c r="AR6" s="22"/>
      <c r="AS6" s="22"/>
      <c r="AT6" s="22"/>
      <c r="AU6" s="22"/>
      <c r="AV6" s="22"/>
      <c r="AW6" s="22"/>
      <c r="AX6" s="22"/>
      <c r="AY6" s="22"/>
      <c r="AZ6" s="22"/>
      <c r="BA6" s="22"/>
      <c r="BB6" s="22"/>
      <c r="BC6" s="22"/>
      <c r="BD6" s="22"/>
      <c r="BE6" s="22"/>
      <c r="BF6" s="22"/>
      <c r="BG6" s="22"/>
      <c r="BH6" s="22"/>
      <c r="BI6" s="22"/>
      <c r="BJ6" s="22"/>
      <c r="BK6" s="22"/>
      <c r="BL6" s="22"/>
      <c r="BM6" s="22"/>
      <c r="BN6" s="22"/>
      <c r="BO6" s="22"/>
      <c r="BP6" s="22"/>
      <c r="BQ6" s="22"/>
      <c r="BR6" s="22"/>
      <c r="BS6" s="22"/>
      <c r="BT6" s="22"/>
      <c r="BU6" s="22"/>
      <c r="BV6" s="22"/>
      <c r="BW6" s="22"/>
      <c r="BX6" s="22"/>
      <c r="BY6" s="22"/>
      <c r="BZ6" s="22"/>
      <c r="CA6" s="22"/>
      <c r="CB6" s="22"/>
      <c r="CC6" s="22"/>
      <c r="CD6" s="22"/>
      <c r="CE6" s="22"/>
      <c r="CF6" s="22"/>
      <c r="CG6" s="22"/>
      <c r="CH6" s="22"/>
      <c r="CI6" s="22"/>
      <c r="CJ6" s="22"/>
      <c r="CK6" s="22"/>
      <c r="CL6" s="22"/>
      <c r="CM6" s="22"/>
      <c r="CN6" s="22"/>
      <c r="CO6" s="22"/>
      <c r="CP6" s="22"/>
      <c r="CQ6" s="22"/>
      <c r="CR6" s="22"/>
      <c r="CS6" s="22"/>
      <c r="CT6" s="22"/>
      <c r="CU6" s="22"/>
      <c r="CV6" s="22"/>
      <c r="CW6" s="22"/>
      <c r="CX6" s="22"/>
      <c r="CY6" s="22"/>
      <c r="CZ6" s="22"/>
      <c r="DA6" s="22"/>
      <c r="DB6" s="22"/>
      <c r="DC6" s="22"/>
      <c r="DD6" s="22"/>
      <c r="DE6" s="22"/>
      <c r="DF6" s="22"/>
      <c r="DG6" s="22"/>
      <c r="DH6" s="22"/>
      <c r="DI6" s="22"/>
      <c r="DJ6" s="22"/>
      <c r="DK6" s="22"/>
      <c r="DL6" s="22"/>
      <c r="DM6" s="22"/>
      <c r="DN6" s="22"/>
      <c r="DO6" s="22"/>
      <c r="DP6" s="22"/>
      <c r="DQ6" s="22"/>
      <c r="DR6" s="22"/>
      <c r="DS6" s="22"/>
      <c r="DT6" s="22"/>
      <c r="DU6" s="22"/>
      <c r="DV6" s="22"/>
      <c r="DW6" s="22"/>
      <c r="DX6" s="22"/>
      <c r="DY6" s="22"/>
      <c r="DZ6" s="22"/>
      <c r="EA6" s="22"/>
      <c r="EB6" s="22"/>
      <c r="EC6" s="22"/>
      <c r="ED6" s="22"/>
      <c r="EE6" s="22"/>
      <c r="EF6" s="22"/>
      <c r="EG6" s="22"/>
      <c r="EH6" s="22"/>
      <c r="EI6" s="22"/>
      <c r="EJ6" s="22"/>
      <c r="EK6" s="22"/>
      <c r="EL6" s="22"/>
      <c r="EM6" s="22"/>
      <c r="EN6" s="22"/>
      <c r="EO6" s="22"/>
      <c r="EP6" s="22"/>
      <c r="EQ6" s="22"/>
      <c r="ER6" s="22"/>
      <c r="ES6" s="22"/>
      <c r="ET6" s="22"/>
      <c r="EU6" s="22"/>
      <c r="EV6" s="22"/>
      <c r="EW6" s="22"/>
      <c r="EX6" s="22"/>
      <c r="EY6" s="22"/>
      <c r="EZ6" s="22"/>
      <c r="FA6" s="22"/>
      <c r="FB6" s="22"/>
      <c r="FC6" s="22"/>
      <c r="FD6" s="22"/>
      <c r="FE6" s="22"/>
      <c r="FF6" s="22"/>
      <c r="FG6" s="22"/>
      <c r="FH6" s="22"/>
      <c r="FI6" s="22"/>
      <c r="FJ6" s="22"/>
      <c r="FK6" s="22"/>
      <c r="FL6" s="22"/>
      <c r="FM6" s="22"/>
      <c r="FN6" s="22"/>
      <c r="FO6" s="22"/>
      <c r="FP6" s="22"/>
      <c r="FQ6" s="22"/>
      <c r="FR6" s="22"/>
      <c r="FS6" s="22"/>
      <c r="FT6" s="22"/>
      <c r="FU6" s="22"/>
      <c r="FV6" s="22"/>
      <c r="FW6" s="22"/>
      <c r="FX6" s="22"/>
      <c r="FY6" s="22"/>
      <c r="FZ6" s="22"/>
      <c r="GA6" s="22"/>
      <c r="GB6" s="22"/>
      <c r="GC6" s="22"/>
      <c r="GD6" s="22"/>
      <c r="GE6" s="22"/>
      <c r="GF6" s="22"/>
      <c r="GG6" s="22"/>
      <c r="GH6" s="22"/>
      <c r="GI6" s="22"/>
      <c r="GJ6" s="22"/>
      <c r="GK6" s="22"/>
      <c r="GL6" s="22"/>
      <c r="GM6" s="22"/>
      <c r="GN6" s="22"/>
      <c r="GO6" s="22"/>
      <c r="GP6" s="22"/>
      <c r="GQ6" s="22"/>
      <c r="GR6" s="22"/>
      <c r="GS6" s="22"/>
      <c r="GT6" s="22"/>
      <c r="GU6" s="22"/>
      <c r="GV6" s="22"/>
      <c r="GW6" s="22"/>
      <c r="GX6" s="22"/>
      <c r="GY6" s="22"/>
      <c r="GZ6" s="22"/>
      <c r="HA6" s="22"/>
      <c r="HB6" s="22"/>
      <c r="HC6" s="22"/>
      <c r="HD6" s="22"/>
      <c r="HE6" s="22"/>
      <c r="HF6" s="22"/>
      <c r="HG6" s="22"/>
      <c r="HH6" s="22"/>
      <c r="HI6" s="22"/>
      <c r="HJ6" s="22"/>
      <c r="HK6" s="22"/>
      <c r="HL6" s="22"/>
      <c r="HM6" s="22"/>
      <c r="HN6" s="22"/>
      <c r="HO6" s="22"/>
      <c r="HP6" s="22"/>
      <c r="HQ6" s="22"/>
      <c r="HR6" s="22"/>
      <c r="HS6" s="22"/>
      <c r="HT6" s="22"/>
      <c r="HU6" s="22"/>
      <c r="HV6" s="22"/>
      <c r="HW6" s="22"/>
      <c r="HX6" s="22"/>
      <c r="HY6" s="22"/>
      <c r="HZ6" s="22"/>
      <c r="IA6" s="22"/>
      <c r="IB6" s="22"/>
      <c r="IC6" s="22"/>
      <c r="ID6" s="22"/>
      <c r="IE6" s="22"/>
      <c r="IF6" s="22"/>
      <c r="IG6" s="22"/>
      <c r="IH6" s="22"/>
      <c r="II6" s="22"/>
      <c r="IJ6" s="22"/>
      <c r="IK6" s="22"/>
      <c r="IL6" s="22"/>
      <c r="IM6" s="22"/>
      <c r="IN6" s="22"/>
      <c r="IO6" s="22"/>
      <c r="IP6" s="22"/>
      <c r="IQ6" s="22"/>
      <c r="IR6" s="22"/>
      <c r="IS6" s="22"/>
      <c r="IT6" s="22"/>
      <c r="IU6" s="22"/>
      <c r="IV6" s="22"/>
    </row>
    <row r="7" spans="1:256" s="25" customFormat="1" ht="15.75" customHeight="1">
      <c r="A7" s="342"/>
      <c r="B7" s="22"/>
      <c r="C7" s="22"/>
      <c r="D7" s="23"/>
      <c r="E7" s="22"/>
      <c r="F7" s="22"/>
      <c r="G7" s="24"/>
      <c r="H7" s="22"/>
      <c r="I7" s="22"/>
      <c r="J7" s="22"/>
      <c r="K7" s="22"/>
      <c r="L7" s="22"/>
      <c r="M7" s="22"/>
      <c r="N7" s="22"/>
      <c r="O7" s="22"/>
      <c r="P7" s="22"/>
      <c r="Q7" s="22"/>
      <c r="R7" s="22"/>
      <c r="S7" s="146"/>
      <c r="T7" s="22"/>
      <c r="U7" s="22"/>
      <c r="V7" s="37">
        <v>17021</v>
      </c>
      <c r="W7" s="17" t="s">
        <v>196</v>
      </c>
      <c r="X7" s="296" t="s">
        <v>20</v>
      </c>
      <c r="Y7" s="297">
        <v>0.24</v>
      </c>
      <c r="Z7" s="22" t="s">
        <v>174</v>
      </c>
      <c r="AA7" s="354" t="s">
        <v>200</v>
      </c>
      <c r="AB7" s="304">
        <f t="shared" si="0"/>
        <v>0</v>
      </c>
      <c r="AD7" s="304"/>
      <c r="AE7" s="22"/>
      <c r="AF7" s="304"/>
      <c r="AG7" s="304"/>
      <c r="AH7" s="304"/>
      <c r="AI7" s="22"/>
      <c r="AJ7" s="22"/>
      <c r="AK7" s="22"/>
      <c r="AL7" s="22"/>
      <c r="AM7" s="22"/>
      <c r="AN7" s="22"/>
      <c r="AO7" s="22"/>
      <c r="AP7" s="22"/>
      <c r="AQ7" s="22"/>
      <c r="AR7" s="22"/>
      <c r="AS7" s="22"/>
      <c r="AT7" s="22"/>
      <c r="AU7" s="22"/>
      <c r="AV7" s="22"/>
      <c r="AW7" s="22"/>
      <c r="AX7" s="22"/>
      <c r="AY7" s="22"/>
      <c r="AZ7" s="22"/>
      <c r="BA7" s="22"/>
      <c r="BB7" s="22"/>
      <c r="BC7" s="22"/>
      <c r="BD7" s="22"/>
      <c r="BE7" s="22"/>
      <c r="BF7" s="22"/>
      <c r="BG7" s="22"/>
      <c r="BH7" s="22"/>
      <c r="BI7" s="22"/>
      <c r="BJ7" s="22"/>
      <c r="BK7" s="22"/>
      <c r="BL7" s="22"/>
      <c r="BM7" s="22"/>
      <c r="BN7" s="22"/>
      <c r="BO7" s="22"/>
      <c r="BP7" s="22"/>
      <c r="BQ7" s="22"/>
      <c r="BR7" s="22"/>
      <c r="BS7" s="22"/>
      <c r="BT7" s="22"/>
      <c r="BU7" s="22"/>
      <c r="BV7" s="22"/>
      <c r="BW7" s="22"/>
      <c r="BX7" s="22"/>
      <c r="BY7" s="22"/>
      <c r="BZ7" s="22"/>
      <c r="CA7" s="22"/>
      <c r="CB7" s="22"/>
      <c r="CC7" s="22"/>
      <c r="CD7" s="22"/>
      <c r="CE7" s="22"/>
      <c r="CF7" s="22"/>
      <c r="CG7" s="22"/>
      <c r="CH7" s="22"/>
      <c r="CI7" s="22"/>
      <c r="CJ7" s="22"/>
      <c r="CK7" s="22"/>
      <c r="CL7" s="22"/>
      <c r="CM7" s="22"/>
      <c r="CN7" s="22"/>
      <c r="CO7" s="22"/>
      <c r="CP7" s="22"/>
      <c r="CQ7" s="22"/>
      <c r="CR7" s="22"/>
      <c r="CS7" s="22"/>
      <c r="CT7" s="22"/>
      <c r="CU7" s="22"/>
      <c r="CV7" s="22"/>
      <c r="CW7" s="22"/>
      <c r="CX7" s="22"/>
      <c r="CY7" s="22"/>
      <c r="CZ7" s="22"/>
      <c r="DA7" s="22"/>
      <c r="DB7" s="22"/>
      <c r="DC7" s="22"/>
      <c r="DD7" s="22"/>
      <c r="DE7" s="22"/>
      <c r="DF7" s="22"/>
      <c r="DG7" s="22"/>
      <c r="DH7" s="22"/>
      <c r="DI7" s="22"/>
      <c r="DJ7" s="22"/>
      <c r="DK7" s="22"/>
      <c r="DL7" s="22"/>
      <c r="DM7" s="22"/>
      <c r="DN7" s="22"/>
      <c r="DO7" s="22"/>
      <c r="DP7" s="22"/>
      <c r="DQ7" s="22"/>
      <c r="DR7" s="22"/>
      <c r="DS7" s="22"/>
      <c r="DT7" s="22"/>
      <c r="DU7" s="22"/>
      <c r="DV7" s="22"/>
      <c r="DW7" s="22"/>
      <c r="DX7" s="22"/>
      <c r="DY7" s="22"/>
      <c r="DZ7" s="22"/>
      <c r="EA7" s="22"/>
      <c r="EB7" s="22"/>
      <c r="EC7" s="22"/>
      <c r="ED7" s="22"/>
      <c r="EE7" s="22"/>
      <c r="EF7" s="22"/>
      <c r="EG7" s="22"/>
      <c r="EH7" s="22"/>
      <c r="EI7" s="22"/>
      <c r="EJ7" s="22"/>
      <c r="EK7" s="22"/>
      <c r="EL7" s="22"/>
      <c r="EM7" s="22"/>
      <c r="EN7" s="22"/>
      <c r="EO7" s="22"/>
      <c r="EP7" s="22"/>
      <c r="EQ7" s="22"/>
      <c r="ER7" s="22"/>
      <c r="ES7" s="22"/>
      <c r="ET7" s="22"/>
      <c r="EU7" s="22"/>
      <c r="EV7" s="22"/>
      <c r="EW7" s="22"/>
      <c r="EX7" s="22"/>
      <c r="EY7" s="22"/>
      <c r="EZ7" s="22"/>
      <c r="FA7" s="22"/>
      <c r="FB7" s="22"/>
      <c r="FC7" s="22"/>
      <c r="FD7" s="22"/>
      <c r="FE7" s="22"/>
      <c r="FF7" s="22"/>
      <c r="FG7" s="22"/>
      <c r="FH7" s="22"/>
      <c r="FI7" s="22"/>
      <c r="FJ7" s="22"/>
      <c r="FK7" s="22"/>
      <c r="FL7" s="22"/>
      <c r="FM7" s="22"/>
      <c r="FN7" s="22"/>
      <c r="FO7" s="22"/>
      <c r="FP7" s="22"/>
      <c r="FQ7" s="22"/>
      <c r="FR7" s="22"/>
      <c r="FS7" s="22"/>
      <c r="FT7" s="22"/>
      <c r="FU7" s="22"/>
      <c r="FV7" s="22"/>
      <c r="FW7" s="22"/>
      <c r="FX7" s="22"/>
      <c r="FY7" s="22"/>
      <c r="FZ7" s="22"/>
      <c r="GA7" s="22"/>
      <c r="GB7" s="22"/>
      <c r="GC7" s="22"/>
      <c r="GD7" s="22"/>
      <c r="GE7" s="22"/>
      <c r="GF7" s="22"/>
      <c r="GG7" s="22"/>
      <c r="GH7" s="22"/>
      <c r="GI7" s="22"/>
      <c r="GJ7" s="22"/>
      <c r="GK7" s="22"/>
      <c r="GL7" s="22"/>
      <c r="GM7" s="22"/>
      <c r="GN7" s="22"/>
      <c r="GO7" s="22"/>
      <c r="GP7" s="22"/>
      <c r="GQ7" s="22"/>
      <c r="GR7" s="22"/>
      <c r="GS7" s="22"/>
      <c r="GT7" s="22"/>
      <c r="GU7" s="22"/>
      <c r="GV7" s="22"/>
      <c r="GW7" s="22"/>
      <c r="GX7" s="22"/>
      <c r="GY7" s="22"/>
      <c r="GZ7" s="22"/>
      <c r="HA7" s="22"/>
      <c r="HB7" s="22"/>
      <c r="HC7" s="22"/>
      <c r="HD7" s="22"/>
      <c r="HE7" s="22"/>
      <c r="HF7" s="22"/>
      <c r="HG7" s="22"/>
      <c r="HH7" s="22"/>
      <c r="HI7" s="22"/>
      <c r="HJ7" s="22"/>
      <c r="HK7" s="22"/>
      <c r="HL7" s="22"/>
      <c r="HM7" s="22"/>
      <c r="HN7" s="22"/>
      <c r="HO7" s="22"/>
      <c r="HP7" s="22"/>
      <c r="HQ7" s="22"/>
      <c r="HR7" s="22"/>
      <c r="HS7" s="22"/>
      <c r="HT7" s="22"/>
      <c r="HU7" s="22"/>
      <c r="HV7" s="22"/>
      <c r="HW7" s="22"/>
      <c r="HX7" s="22"/>
      <c r="HY7" s="22"/>
      <c r="HZ7" s="22"/>
      <c r="IA7" s="22"/>
      <c r="IB7" s="22"/>
      <c r="IC7" s="22"/>
      <c r="ID7" s="22"/>
      <c r="IE7" s="22"/>
      <c r="IF7" s="22"/>
      <c r="IG7" s="22"/>
      <c r="IH7" s="22"/>
      <c r="II7" s="22"/>
      <c r="IJ7" s="22"/>
      <c r="IK7" s="22"/>
      <c r="IL7" s="22"/>
      <c r="IM7" s="22"/>
      <c r="IN7" s="22"/>
      <c r="IO7" s="22"/>
      <c r="IP7" s="22"/>
      <c r="IQ7" s="22"/>
      <c r="IR7" s="22"/>
      <c r="IS7" s="22"/>
      <c r="IT7" s="22"/>
      <c r="IU7" s="22"/>
      <c r="IV7" s="22"/>
    </row>
    <row r="8" spans="1:256" s="25" customFormat="1" ht="16">
      <c r="A8" s="342"/>
      <c r="B8" s="309" t="s">
        <v>94</v>
      </c>
      <c r="C8" s="22"/>
      <c r="D8" s="511">
        <v>0</v>
      </c>
      <c r="E8" s="511"/>
      <c r="F8" s="465"/>
      <c r="G8" s="466"/>
      <c r="H8" s="467"/>
      <c r="I8" s="19"/>
      <c r="J8" s="19"/>
      <c r="K8" s="501"/>
      <c r="L8" s="501"/>
      <c r="M8" s="501"/>
      <c r="N8" s="501"/>
      <c r="O8" s="501"/>
      <c r="P8" s="501"/>
      <c r="Q8" s="501"/>
      <c r="R8" s="22"/>
      <c r="S8" s="146"/>
      <c r="T8" s="22"/>
      <c r="U8" s="22"/>
      <c r="V8" s="37">
        <v>17023</v>
      </c>
      <c r="W8" s="17" t="s">
        <v>237</v>
      </c>
      <c r="X8" s="296" t="s">
        <v>20</v>
      </c>
      <c r="Y8" s="297">
        <v>0.24</v>
      </c>
      <c r="Z8" s="22" t="s">
        <v>174</v>
      </c>
      <c r="AA8" s="17" t="s">
        <v>238</v>
      </c>
      <c r="AB8" s="304">
        <f t="shared" si="0"/>
        <v>0</v>
      </c>
      <c r="AD8" s="304"/>
      <c r="AE8" s="22"/>
      <c r="AF8" s="304"/>
      <c r="AG8" s="304"/>
      <c r="AH8" s="304"/>
      <c r="AI8" s="22"/>
      <c r="AJ8" s="22"/>
      <c r="AK8" s="22"/>
      <c r="AL8" s="22"/>
      <c r="AM8" s="22"/>
      <c r="AN8" s="22"/>
      <c r="AO8" s="22"/>
      <c r="AP8" s="22"/>
      <c r="AQ8" s="22"/>
      <c r="AR8" s="22"/>
      <c r="AS8" s="22"/>
      <c r="AT8" s="22"/>
      <c r="AU8" s="22"/>
      <c r="AV8" s="22"/>
      <c r="AW8" s="22"/>
      <c r="AX8" s="22"/>
      <c r="AY8" s="22"/>
      <c r="AZ8" s="22"/>
      <c r="BA8" s="22"/>
      <c r="BB8" s="22"/>
      <c r="BC8" s="22"/>
      <c r="BD8" s="22"/>
      <c r="BE8" s="22"/>
      <c r="BF8" s="22"/>
      <c r="BG8" s="22"/>
      <c r="BH8" s="22"/>
      <c r="BI8" s="22"/>
      <c r="BJ8" s="22"/>
      <c r="BK8" s="22"/>
      <c r="BL8" s="22"/>
      <c r="BM8" s="22"/>
      <c r="BN8" s="22"/>
      <c r="BO8" s="22"/>
      <c r="BP8" s="22"/>
      <c r="BQ8" s="22"/>
      <c r="BR8" s="22"/>
      <c r="BS8" s="22"/>
      <c r="BT8" s="22"/>
      <c r="BU8" s="22"/>
      <c r="BV8" s="22"/>
      <c r="BW8" s="22"/>
      <c r="BX8" s="22"/>
      <c r="BY8" s="22"/>
      <c r="BZ8" s="22"/>
      <c r="CA8" s="22"/>
      <c r="CB8" s="22"/>
      <c r="CC8" s="22"/>
      <c r="CD8" s="22"/>
      <c r="CE8" s="22"/>
      <c r="CF8" s="22"/>
      <c r="CG8" s="22"/>
      <c r="CH8" s="22"/>
      <c r="CI8" s="22"/>
      <c r="CJ8" s="22"/>
      <c r="CK8" s="22"/>
      <c r="CL8" s="22"/>
      <c r="CM8" s="22"/>
      <c r="CN8" s="22"/>
      <c r="CO8" s="22"/>
      <c r="CP8" s="22"/>
      <c r="CQ8" s="22"/>
      <c r="CR8" s="22"/>
      <c r="CS8" s="22"/>
      <c r="CT8" s="22"/>
      <c r="CU8" s="22"/>
      <c r="CV8" s="22"/>
      <c r="CW8" s="22"/>
      <c r="CX8" s="22"/>
      <c r="CY8" s="22"/>
      <c r="CZ8" s="22"/>
      <c r="DA8" s="22"/>
      <c r="DB8" s="22"/>
      <c r="DC8" s="22"/>
      <c r="DD8" s="22"/>
      <c r="DE8" s="22"/>
      <c r="DF8" s="22"/>
      <c r="DG8" s="22"/>
      <c r="DH8" s="22"/>
      <c r="DI8" s="22"/>
      <c r="DJ8" s="22"/>
      <c r="DK8" s="22"/>
      <c r="DL8" s="22"/>
      <c r="DM8" s="22"/>
      <c r="DN8" s="22"/>
      <c r="DO8" s="22"/>
      <c r="DP8" s="22"/>
      <c r="DQ8" s="22"/>
      <c r="DR8" s="22"/>
      <c r="DS8" s="22"/>
      <c r="DT8" s="22"/>
      <c r="DU8" s="22"/>
      <c r="DV8" s="22"/>
      <c r="DW8" s="22"/>
      <c r="DX8" s="22"/>
      <c r="DY8" s="22"/>
      <c r="DZ8" s="22"/>
      <c r="EA8" s="22"/>
      <c r="EB8" s="22"/>
      <c r="EC8" s="22"/>
      <c r="ED8" s="22"/>
      <c r="EE8" s="22"/>
      <c r="EF8" s="22"/>
      <c r="EG8" s="22"/>
      <c r="EH8" s="22"/>
      <c r="EI8" s="22"/>
      <c r="EJ8" s="22"/>
      <c r="EK8" s="22"/>
      <c r="EL8" s="22"/>
      <c r="EM8" s="22"/>
      <c r="EN8" s="22"/>
      <c r="EO8" s="22"/>
      <c r="EP8" s="22"/>
      <c r="EQ8" s="22"/>
      <c r="ER8" s="22"/>
      <c r="ES8" s="22"/>
      <c r="ET8" s="22"/>
      <c r="EU8" s="22"/>
      <c r="EV8" s="22"/>
      <c r="EW8" s="22"/>
      <c r="EX8" s="22"/>
      <c r="EY8" s="22"/>
      <c r="EZ8" s="22"/>
      <c r="FA8" s="22"/>
      <c r="FB8" s="22"/>
      <c r="FC8" s="22"/>
      <c r="FD8" s="22"/>
      <c r="FE8" s="22"/>
      <c r="FF8" s="22"/>
      <c r="FG8" s="22"/>
      <c r="FH8" s="22"/>
      <c r="FI8" s="22"/>
      <c r="FJ8" s="22"/>
      <c r="FK8" s="22"/>
      <c r="FL8" s="22"/>
      <c r="FM8" s="22"/>
      <c r="FN8" s="22"/>
      <c r="FO8" s="22"/>
      <c r="FP8" s="22"/>
      <c r="FQ8" s="22"/>
      <c r="FR8" s="22"/>
      <c r="FS8" s="22"/>
      <c r="FT8" s="22"/>
      <c r="FU8" s="22"/>
      <c r="FV8" s="22"/>
      <c r="FW8" s="22"/>
      <c r="FX8" s="22"/>
      <c r="FY8" s="22"/>
      <c r="FZ8" s="22"/>
      <c r="GA8" s="22"/>
      <c r="GB8" s="22"/>
      <c r="GC8" s="22"/>
      <c r="GD8" s="22"/>
      <c r="GE8" s="22"/>
      <c r="GF8" s="22"/>
      <c r="GG8" s="22"/>
      <c r="GH8" s="22"/>
      <c r="GI8" s="22"/>
      <c r="GJ8" s="22"/>
      <c r="GK8" s="22"/>
      <c r="GL8" s="22"/>
      <c r="GM8" s="22"/>
      <c r="GN8" s="22"/>
      <c r="GO8" s="22"/>
      <c r="GP8" s="22"/>
      <c r="GQ8" s="22"/>
      <c r="GR8" s="22"/>
      <c r="GS8" s="22"/>
      <c r="GT8" s="22"/>
      <c r="GU8" s="22"/>
      <c r="GV8" s="22"/>
      <c r="GW8" s="22"/>
      <c r="GX8" s="22"/>
      <c r="GY8" s="22"/>
      <c r="GZ8" s="22"/>
      <c r="HA8" s="22"/>
      <c r="HB8" s="22"/>
      <c r="HC8" s="22"/>
      <c r="HD8" s="22"/>
      <c r="HE8" s="22"/>
      <c r="HF8" s="22"/>
      <c r="HG8" s="22"/>
      <c r="HH8" s="22"/>
      <c r="HI8" s="22"/>
      <c r="HJ8" s="22"/>
      <c r="HK8" s="22"/>
      <c r="HL8" s="22"/>
      <c r="HM8" s="22"/>
      <c r="HN8" s="22"/>
      <c r="HO8" s="22"/>
      <c r="HP8" s="22"/>
      <c r="HQ8" s="22"/>
      <c r="HR8" s="22"/>
      <c r="HS8" s="22"/>
      <c r="HT8" s="22"/>
      <c r="HU8" s="22"/>
      <c r="HV8" s="22"/>
      <c r="HW8" s="22"/>
      <c r="HX8" s="22"/>
      <c r="HY8" s="22"/>
      <c r="HZ8" s="22"/>
      <c r="IA8" s="22"/>
      <c r="IB8" s="22"/>
      <c r="IC8" s="22"/>
      <c r="ID8" s="22"/>
      <c r="IE8" s="22"/>
      <c r="IF8" s="22"/>
      <c r="IG8" s="22"/>
      <c r="IH8" s="22"/>
      <c r="II8" s="22"/>
      <c r="IJ8" s="22"/>
      <c r="IK8" s="22"/>
      <c r="IL8" s="22"/>
      <c r="IM8" s="22"/>
      <c r="IN8" s="22"/>
      <c r="IO8" s="22"/>
      <c r="IP8" s="22"/>
      <c r="IQ8" s="22"/>
      <c r="IR8" s="22"/>
      <c r="IS8" s="22"/>
      <c r="IT8" s="22"/>
      <c r="IU8" s="22"/>
      <c r="IV8" s="22"/>
    </row>
    <row r="9" spans="1:256" s="25" customFormat="1" ht="16.5" thickBot="1">
      <c r="A9" s="342"/>
      <c r="B9" s="310" t="s">
        <v>95</v>
      </c>
      <c r="C9" s="23"/>
      <c r="D9" s="316"/>
      <c r="E9" s="317"/>
      <c r="F9" s="317"/>
      <c r="G9" s="317"/>
      <c r="H9" s="317"/>
      <c r="I9" s="19"/>
      <c r="J9" s="19"/>
      <c r="K9" s="19"/>
      <c r="L9" s="19"/>
      <c r="M9" s="19"/>
      <c r="N9" s="19"/>
      <c r="O9" s="19"/>
      <c r="P9" s="19"/>
      <c r="Q9" s="22"/>
      <c r="R9" s="22"/>
      <c r="S9" s="146"/>
      <c r="T9" s="22"/>
      <c r="U9" s="22"/>
      <c r="V9" s="37">
        <v>17024</v>
      </c>
      <c r="W9" s="17"/>
      <c r="X9" s="296"/>
      <c r="Y9" s="297"/>
      <c r="Z9" s="22"/>
      <c r="AA9" s="17"/>
      <c r="AB9" s="304"/>
      <c r="AD9" s="304"/>
      <c r="AE9" s="22"/>
      <c r="AF9" s="304"/>
      <c r="AG9" s="304"/>
      <c r="AH9" s="304"/>
      <c r="AI9" s="22"/>
      <c r="AJ9" s="22"/>
      <c r="AK9" s="22"/>
      <c r="AL9" s="22"/>
      <c r="AM9" s="22"/>
      <c r="AN9" s="22"/>
      <c r="AO9" s="22"/>
      <c r="AP9" s="22"/>
      <c r="AQ9" s="22"/>
      <c r="AR9" s="22"/>
      <c r="AS9" s="22"/>
      <c r="AT9" s="22"/>
      <c r="AU9" s="22"/>
      <c r="AV9" s="22"/>
      <c r="AW9" s="22"/>
      <c r="AX9" s="22"/>
      <c r="AY9" s="22"/>
      <c r="AZ9" s="22"/>
      <c r="BA9" s="22"/>
      <c r="BB9" s="22"/>
      <c r="BC9" s="22"/>
      <c r="BD9" s="22"/>
      <c r="BE9" s="22"/>
      <c r="BF9" s="22"/>
      <c r="BG9" s="22"/>
      <c r="BH9" s="22"/>
      <c r="BI9" s="22"/>
      <c r="BJ9" s="22"/>
      <c r="BK9" s="22"/>
      <c r="BL9" s="22"/>
      <c r="BM9" s="22"/>
      <c r="BN9" s="22"/>
      <c r="BO9" s="22"/>
      <c r="BP9" s="22"/>
      <c r="BQ9" s="22"/>
      <c r="BR9" s="22"/>
      <c r="BS9" s="22"/>
      <c r="BT9" s="22"/>
      <c r="BU9" s="22"/>
      <c r="BV9" s="22"/>
      <c r="BW9" s="22"/>
      <c r="BX9" s="22"/>
      <c r="BY9" s="22"/>
      <c r="BZ9" s="22"/>
      <c r="CA9" s="22"/>
      <c r="CB9" s="22"/>
      <c r="CC9" s="22"/>
      <c r="CD9" s="22"/>
      <c r="CE9" s="22"/>
      <c r="CF9" s="22"/>
      <c r="CG9" s="22"/>
      <c r="CH9" s="22"/>
      <c r="CI9" s="22"/>
      <c r="CJ9" s="22"/>
      <c r="CK9" s="22"/>
      <c r="CL9" s="22"/>
      <c r="CM9" s="22"/>
      <c r="CN9" s="22"/>
      <c r="CO9" s="22"/>
      <c r="CP9" s="22"/>
      <c r="CQ9" s="22"/>
      <c r="CR9" s="22"/>
      <c r="CS9" s="22"/>
      <c r="CT9" s="22"/>
      <c r="CU9" s="22"/>
      <c r="CV9" s="22"/>
      <c r="CW9" s="22"/>
      <c r="CX9" s="22"/>
      <c r="CY9" s="22"/>
      <c r="CZ9" s="22"/>
      <c r="DA9" s="22"/>
      <c r="DB9" s="22"/>
      <c r="DC9" s="22"/>
      <c r="DD9" s="22"/>
      <c r="DE9" s="22"/>
      <c r="DF9" s="22"/>
      <c r="DG9" s="22"/>
      <c r="DH9" s="22"/>
      <c r="DI9" s="22"/>
      <c r="DJ9" s="22"/>
      <c r="DK9" s="22"/>
      <c r="DL9" s="22"/>
      <c r="DM9" s="22"/>
      <c r="DN9" s="22"/>
      <c r="DO9" s="22"/>
      <c r="DP9" s="22"/>
      <c r="DQ9" s="22"/>
      <c r="DR9" s="22"/>
      <c r="DS9" s="22"/>
      <c r="DT9" s="22"/>
      <c r="DU9" s="22"/>
      <c r="DV9" s="22"/>
      <c r="DW9" s="22"/>
      <c r="DX9" s="22"/>
      <c r="DY9" s="22"/>
      <c r="DZ9" s="22"/>
      <c r="EA9" s="22"/>
      <c r="EB9" s="22"/>
      <c r="EC9" s="22"/>
      <c r="ED9" s="22"/>
      <c r="EE9" s="22"/>
      <c r="EF9" s="22"/>
      <c r="EG9" s="22"/>
      <c r="EH9" s="22"/>
      <c r="EI9" s="22"/>
      <c r="EJ9" s="22"/>
      <c r="EK9" s="22"/>
      <c r="EL9" s="22"/>
      <c r="EM9" s="22"/>
      <c r="EN9" s="22"/>
      <c r="EO9" s="22"/>
      <c r="EP9" s="22"/>
      <c r="EQ9" s="22"/>
      <c r="ER9" s="22"/>
      <c r="ES9" s="22"/>
      <c r="ET9" s="22"/>
      <c r="EU9" s="22"/>
      <c r="EV9" s="22"/>
      <c r="EW9" s="22"/>
      <c r="EX9" s="22"/>
      <c r="EY9" s="22"/>
      <c r="EZ9" s="22"/>
      <c r="FA9" s="22"/>
      <c r="FB9" s="22"/>
      <c r="FC9" s="22"/>
      <c r="FD9" s="22"/>
      <c r="FE9" s="22"/>
      <c r="FF9" s="22"/>
      <c r="FG9" s="22"/>
      <c r="FH9" s="22"/>
      <c r="FI9" s="22"/>
      <c r="FJ9" s="22"/>
      <c r="FK9" s="22"/>
      <c r="FL9" s="22"/>
      <c r="FM9" s="22"/>
      <c r="FN9" s="22"/>
      <c r="FO9" s="22"/>
      <c r="FP9" s="22"/>
      <c r="FQ9" s="22"/>
      <c r="FR9" s="22"/>
      <c r="FS9" s="22"/>
      <c r="FT9" s="22"/>
      <c r="FU9" s="22"/>
      <c r="FV9" s="22"/>
      <c r="FW9" s="22"/>
      <c r="FX9" s="22"/>
      <c r="FY9" s="22"/>
      <c r="FZ9" s="22"/>
      <c r="GA9" s="22"/>
      <c r="GB9" s="22"/>
      <c r="GC9" s="22"/>
      <c r="GD9" s="22"/>
      <c r="GE9" s="22"/>
      <c r="GF9" s="22"/>
      <c r="GG9" s="22"/>
      <c r="GH9" s="22"/>
      <c r="GI9" s="22"/>
      <c r="GJ9" s="22"/>
      <c r="GK9" s="22"/>
      <c r="GL9" s="22"/>
      <c r="GM9" s="22"/>
      <c r="GN9" s="22"/>
      <c r="GO9" s="22"/>
      <c r="GP9" s="22"/>
      <c r="GQ9" s="22"/>
      <c r="GR9" s="22"/>
      <c r="GS9" s="22"/>
      <c r="GT9" s="22"/>
      <c r="GU9" s="22"/>
      <c r="GV9" s="22"/>
      <c r="GW9" s="22"/>
      <c r="GX9" s="22"/>
      <c r="GY9" s="22"/>
      <c r="GZ9" s="22"/>
      <c r="HA9" s="22"/>
      <c r="HB9" s="22"/>
      <c r="HC9" s="22"/>
      <c r="HD9" s="22"/>
      <c r="HE9" s="22"/>
      <c r="HF9" s="22"/>
      <c r="HG9" s="22"/>
      <c r="HH9" s="22"/>
      <c r="HI9" s="22"/>
      <c r="HJ9" s="22"/>
      <c r="HK9" s="22"/>
      <c r="HL9" s="22"/>
      <c r="HM9" s="22"/>
      <c r="HN9" s="22"/>
      <c r="HO9" s="22"/>
      <c r="HP9" s="22"/>
      <c r="HQ9" s="22"/>
      <c r="HR9" s="22"/>
      <c r="HS9" s="22"/>
      <c r="HT9" s="22"/>
      <c r="HU9" s="22"/>
      <c r="HV9" s="22"/>
      <c r="HW9" s="22"/>
      <c r="HX9" s="22"/>
      <c r="HY9" s="22"/>
      <c r="HZ9" s="22"/>
      <c r="IA9" s="22"/>
      <c r="IB9" s="22"/>
      <c r="IC9" s="22"/>
      <c r="ID9" s="22"/>
      <c r="IE9" s="22"/>
      <c r="IF9" s="22"/>
      <c r="IG9" s="22"/>
      <c r="IH9" s="22"/>
      <c r="II9" s="22"/>
      <c r="IJ9" s="22"/>
      <c r="IK9" s="22"/>
      <c r="IL9" s="22"/>
      <c r="IM9" s="22"/>
      <c r="IN9" s="22"/>
      <c r="IO9" s="22"/>
      <c r="IP9" s="22"/>
      <c r="IQ9" s="22"/>
      <c r="IR9" s="22"/>
      <c r="IS9" s="22"/>
      <c r="IT9" s="22"/>
      <c r="IU9" s="22"/>
      <c r="IV9" s="22"/>
    </row>
    <row r="10" spans="1:256" ht="16.5" thickBot="1">
      <c r="D10" s="316" t="s">
        <v>194</v>
      </c>
      <c r="E10" s="519" t="e">
        <f>VLOOKUP($D$8,$V$4:$AC$35,6,FALSE)</f>
        <v>#N/A</v>
      </c>
      <c r="F10" s="519"/>
      <c r="H10" s="21"/>
      <c r="V10" s="37">
        <v>17031</v>
      </c>
      <c r="W10" s="17" t="s">
        <v>239</v>
      </c>
      <c r="X10" s="296" t="s">
        <v>20</v>
      </c>
      <c r="Y10" s="297">
        <v>0.24</v>
      </c>
      <c r="Z10" s="22" t="s">
        <v>174</v>
      </c>
      <c r="AA10" s="354" t="s">
        <v>240</v>
      </c>
      <c r="AB10" s="304">
        <f t="shared" si="0"/>
        <v>0</v>
      </c>
      <c r="AC10" s="25"/>
      <c r="AD10" s="304"/>
      <c r="AE10" s="22"/>
      <c r="AF10" s="304"/>
      <c r="AG10" s="304"/>
      <c r="AH10" s="304"/>
    </row>
    <row r="11" spans="1:256" ht="16.5" thickTop="1">
      <c r="B11" s="53"/>
      <c r="C11" s="54"/>
      <c r="D11" s="54"/>
      <c r="E11" s="54"/>
      <c r="F11" s="54"/>
      <c r="G11" s="54"/>
      <c r="H11" s="241"/>
      <c r="I11" s="211" t="s">
        <v>13</v>
      </c>
      <c r="J11" s="212" t="s">
        <v>13</v>
      </c>
      <c r="K11" s="216"/>
      <c r="L11" s="6"/>
      <c r="M11" s="132"/>
      <c r="N11" s="57"/>
      <c r="O11" s="132"/>
      <c r="P11" s="6"/>
      <c r="Q11" s="59"/>
      <c r="T11" s="143" t="s">
        <v>91</v>
      </c>
      <c r="U11" s="143"/>
      <c r="V11" s="37">
        <v>17041</v>
      </c>
      <c r="Z11" s="22"/>
      <c r="AA11" s="354"/>
      <c r="AB11" s="304"/>
      <c r="AD11" s="304"/>
      <c r="AF11" s="304"/>
      <c r="AG11" s="304"/>
      <c r="AH11" s="304"/>
    </row>
    <row r="12" spans="1:256" ht="16">
      <c r="B12" s="60"/>
      <c r="C12" s="61"/>
      <c r="E12" s="62"/>
      <c r="F12" s="62"/>
      <c r="G12" s="61"/>
      <c r="H12" s="300"/>
      <c r="I12" s="213" t="s">
        <v>19</v>
      </c>
      <c r="J12" s="214" t="s">
        <v>19</v>
      </c>
      <c r="K12" s="217" t="s">
        <v>41</v>
      </c>
      <c r="L12" s="5"/>
      <c r="M12" s="231" t="s">
        <v>13</v>
      </c>
      <c r="N12" s="134" t="s">
        <v>88</v>
      </c>
      <c r="O12" s="137" t="s">
        <v>41</v>
      </c>
      <c r="P12" s="5"/>
      <c r="Q12" s="66"/>
      <c r="S12" s="144" t="s">
        <v>89</v>
      </c>
      <c r="T12" s="143" t="s">
        <v>146</v>
      </c>
      <c r="U12" s="143"/>
      <c r="V12" s="37">
        <v>17042</v>
      </c>
      <c r="W12" s="17" t="s">
        <v>245</v>
      </c>
      <c r="X12" s="296" t="s">
        <v>167</v>
      </c>
      <c r="Y12" s="297">
        <v>0.37</v>
      </c>
      <c r="Z12" s="22" t="s">
        <v>174</v>
      </c>
      <c r="AA12" s="354" t="s">
        <v>201</v>
      </c>
      <c r="AB12" s="304">
        <f t="shared" si="0"/>
        <v>0</v>
      </c>
      <c r="AD12" s="304"/>
      <c r="AF12" s="304"/>
      <c r="AG12" s="304"/>
      <c r="AH12" s="304"/>
    </row>
    <row r="13" spans="1:256" ht="16.5" thickBot="1">
      <c r="B13" s="67" t="s">
        <v>14</v>
      </c>
      <c r="C13" s="68"/>
      <c r="D13" s="68"/>
      <c r="E13" s="68"/>
      <c r="F13" s="68"/>
      <c r="G13" s="68"/>
      <c r="H13" s="242" t="s">
        <v>20</v>
      </c>
      <c r="I13" s="306" t="s">
        <v>178</v>
      </c>
      <c r="J13" s="215" t="s">
        <v>83</v>
      </c>
      <c r="K13" s="218" t="s">
        <v>19</v>
      </c>
      <c r="L13" s="5"/>
      <c r="M13" s="232" t="s">
        <v>19</v>
      </c>
      <c r="N13" s="136" t="s">
        <v>19</v>
      </c>
      <c r="O13" s="138" t="s">
        <v>19</v>
      </c>
      <c r="P13" s="5"/>
      <c r="Q13" s="71" t="s">
        <v>21</v>
      </c>
      <c r="S13" s="148" t="s">
        <v>90</v>
      </c>
      <c r="T13" s="149" t="s">
        <v>147</v>
      </c>
      <c r="U13" s="315"/>
      <c r="V13" s="37">
        <v>17043</v>
      </c>
      <c r="W13" s="17" t="s">
        <v>246</v>
      </c>
      <c r="X13" s="296" t="s">
        <v>165</v>
      </c>
      <c r="Y13" s="297">
        <v>0.24</v>
      </c>
      <c r="Z13" s="22" t="s">
        <v>174</v>
      </c>
      <c r="AA13" s="354" t="s">
        <v>243</v>
      </c>
      <c r="AB13" s="304">
        <f t="shared" si="0"/>
        <v>0</v>
      </c>
      <c r="AD13" s="304"/>
      <c r="AF13" s="304"/>
      <c r="AG13" s="304"/>
      <c r="AH13" s="304"/>
    </row>
    <row r="14" spans="1:256" ht="16.5" thickTop="1">
      <c r="B14" s="10"/>
      <c r="C14" s="11"/>
      <c r="D14" s="21"/>
      <c r="E14" s="21"/>
      <c r="F14" s="11"/>
      <c r="G14" s="11"/>
      <c r="H14" s="72"/>
      <c r="I14" s="73"/>
      <c r="J14" s="74"/>
      <c r="K14" s="219"/>
      <c r="L14" s="6"/>
      <c r="M14" s="99"/>
      <c r="N14" s="74"/>
      <c r="O14" s="139"/>
      <c r="P14" s="6"/>
      <c r="Q14" s="76"/>
      <c r="V14" s="37">
        <v>17047</v>
      </c>
      <c r="W14" s="17" t="s">
        <v>164</v>
      </c>
      <c r="X14" s="296" t="s">
        <v>20</v>
      </c>
      <c r="Y14" s="297">
        <v>0.24</v>
      </c>
      <c r="Z14" s="22" t="s">
        <v>174</v>
      </c>
      <c r="AA14" s="354" t="s">
        <v>264</v>
      </c>
      <c r="AB14" s="304">
        <f t="shared" si="0"/>
        <v>0</v>
      </c>
      <c r="AD14" s="304"/>
      <c r="AF14" s="304"/>
      <c r="AG14" s="304"/>
      <c r="AH14" s="304"/>
    </row>
    <row r="15" spans="1:256" ht="16">
      <c r="B15" s="28" t="s">
        <v>12</v>
      </c>
      <c r="C15" s="29"/>
      <c r="D15" s="77"/>
      <c r="E15" s="21"/>
      <c r="F15" s="11"/>
      <c r="G15" s="11"/>
      <c r="H15" s="78"/>
      <c r="I15" s="79"/>
      <c r="J15" s="80"/>
      <c r="K15" s="220"/>
      <c r="L15" s="5"/>
      <c r="M15" s="133"/>
      <c r="N15" s="80"/>
      <c r="O15" s="140"/>
      <c r="P15" s="5"/>
      <c r="Q15" s="81"/>
      <c r="V15" s="37">
        <v>17051</v>
      </c>
      <c r="W15" s="17" t="s">
        <v>247</v>
      </c>
      <c r="X15" s="296" t="s">
        <v>20</v>
      </c>
      <c r="Y15" s="297">
        <v>0.24</v>
      </c>
      <c r="Z15" s="22" t="s">
        <v>174</v>
      </c>
      <c r="AA15" s="354" t="s">
        <v>236</v>
      </c>
      <c r="AB15" s="304">
        <f t="shared" si="0"/>
        <v>0</v>
      </c>
      <c r="AD15" s="304"/>
      <c r="AF15" s="304"/>
      <c r="AG15" s="304"/>
      <c r="AH15" s="304"/>
    </row>
    <row r="16" spans="1:256" ht="16">
      <c r="B16" s="82" t="s">
        <v>87</v>
      </c>
      <c r="C16" s="83"/>
      <c r="D16" s="84"/>
      <c r="E16" s="84"/>
      <c r="F16" s="84"/>
      <c r="G16" s="85" t="s">
        <v>67</v>
      </c>
      <c r="H16" s="168">
        <f>ROUND(F162,0)</f>
        <v>0</v>
      </c>
      <c r="I16" s="169">
        <f>ROUND(+G162,0)</f>
        <v>0</v>
      </c>
      <c r="J16" s="170">
        <f>+H162</f>
        <v>0</v>
      </c>
      <c r="K16" s="221">
        <v>0</v>
      </c>
      <c r="L16" s="171"/>
      <c r="M16" s="233">
        <f>ROUND(+I16+J16,0)</f>
        <v>0</v>
      </c>
      <c r="N16" s="170">
        <f>ROUND(+K16,0)</f>
        <v>0</v>
      </c>
      <c r="O16" s="199"/>
      <c r="P16" s="171"/>
      <c r="Q16" s="172">
        <f>ROUND(+SUM(H16:K16),0)</f>
        <v>0</v>
      </c>
      <c r="V16" s="37">
        <v>17052</v>
      </c>
      <c r="W16" s="17" t="s">
        <v>248</v>
      </c>
      <c r="X16" s="296" t="s">
        <v>20</v>
      </c>
      <c r="Y16" s="297">
        <v>0.24</v>
      </c>
      <c r="Z16" s="22" t="s">
        <v>174</v>
      </c>
      <c r="AA16" s="354" t="s">
        <v>202</v>
      </c>
      <c r="AB16" s="304">
        <f t="shared" si="0"/>
        <v>0</v>
      </c>
      <c r="AD16" s="304"/>
      <c r="AF16" s="304"/>
      <c r="AG16" s="304"/>
      <c r="AH16" s="304"/>
    </row>
    <row r="17" spans="2:34" ht="17.25" customHeight="1">
      <c r="B17" s="86" t="s">
        <v>0</v>
      </c>
      <c r="C17" s="87"/>
      <c r="D17" s="88" t="s">
        <v>0</v>
      </c>
      <c r="E17" s="88"/>
      <c r="F17" s="88"/>
      <c r="G17" s="89" t="s">
        <v>0</v>
      </c>
      <c r="H17" s="173"/>
      <c r="I17" s="174"/>
      <c r="J17" s="175"/>
      <c r="K17" s="222"/>
      <c r="L17" s="171"/>
      <c r="M17" s="200"/>
      <c r="N17" s="175"/>
      <c r="O17" s="199"/>
      <c r="P17" s="171"/>
      <c r="Q17" s="176"/>
      <c r="V17" s="37">
        <v>17053</v>
      </c>
      <c r="W17" s="17" t="s">
        <v>241</v>
      </c>
      <c r="X17" s="296" t="s">
        <v>20</v>
      </c>
      <c r="Y17" s="297">
        <v>0.24</v>
      </c>
      <c r="Z17" s="22" t="s">
        <v>174</v>
      </c>
      <c r="AA17" s="354" t="s">
        <v>242</v>
      </c>
      <c r="AB17" s="304">
        <f t="shared" si="0"/>
        <v>0</v>
      </c>
      <c r="AD17" s="304"/>
      <c r="AF17" s="304"/>
      <c r="AG17" s="304"/>
      <c r="AH17" s="304"/>
    </row>
    <row r="18" spans="2:34" ht="16" hidden="1">
      <c r="B18" s="13"/>
      <c r="C18" s="14"/>
      <c r="D18" s="11"/>
      <c r="E18" s="11"/>
      <c r="F18" s="11"/>
      <c r="G18" s="15"/>
      <c r="H18" s="177"/>
      <c r="I18" s="153"/>
      <c r="J18" s="150"/>
      <c r="K18" s="223"/>
      <c r="L18" s="171"/>
      <c r="M18" s="201"/>
      <c r="N18" s="150"/>
      <c r="O18" s="199"/>
      <c r="P18" s="171"/>
      <c r="Q18" s="176"/>
      <c r="V18" s="37">
        <v>17054</v>
      </c>
      <c r="W18" s="17" t="s">
        <v>172</v>
      </c>
      <c r="X18" s="296" t="s">
        <v>20</v>
      </c>
      <c r="Y18" s="297">
        <v>0.24</v>
      </c>
      <c r="Z18" s="22" t="s">
        <v>174</v>
      </c>
      <c r="AA18" s="354" t="s">
        <v>265</v>
      </c>
      <c r="AB18" s="304">
        <f t="shared" si="0"/>
        <v>0</v>
      </c>
      <c r="AD18" s="304"/>
      <c r="AF18" s="304"/>
      <c r="AG18" s="304"/>
      <c r="AH18" s="304"/>
    </row>
    <row r="19" spans="2:34" ht="16.5" thickBot="1">
      <c r="B19" s="28" t="s">
        <v>9</v>
      </c>
      <c r="C19" s="29"/>
      <c r="D19" s="11"/>
      <c r="E19" s="11"/>
      <c r="F19" s="11"/>
      <c r="G19" s="11"/>
      <c r="H19" s="178">
        <f>ROUND(SUM(H15:H18),0)</f>
        <v>0</v>
      </c>
      <c r="I19" s="179">
        <f>ROUND(SUM(I15:I18),0)</f>
        <v>0</v>
      </c>
      <c r="J19" s="178">
        <f>ROUND(SUM(J15:J18),0)</f>
        <v>0</v>
      </c>
      <c r="K19" s="222">
        <f>ROUND(SUM(K15:K18),0)</f>
        <v>0</v>
      </c>
      <c r="L19" s="171"/>
      <c r="M19" s="178">
        <f>ROUND(SUM(M15:M18),0)</f>
        <v>0</v>
      </c>
      <c r="N19" s="159">
        <f>ROUND(SUM(N15:N18),0)</f>
        <v>0</v>
      </c>
      <c r="O19" s="206"/>
      <c r="P19" s="171"/>
      <c r="Q19" s="185">
        <f>ROUND(SUM(Q15:Q18),0)</f>
        <v>0</v>
      </c>
      <c r="S19" s="144" t="str">
        <f>IF((H19+I19+J19+K19)=Q19,+$AB$3,+$AC$3)</f>
        <v>ok</v>
      </c>
      <c r="T19" s="144" t="str">
        <f>IF((+H19+M19+N19+O19)=Q19,+$AB$3,+$AC$3)</f>
        <v>ok</v>
      </c>
      <c r="U19" s="144"/>
      <c r="V19" s="37">
        <v>17054</v>
      </c>
      <c r="W19" s="17" t="s">
        <v>172</v>
      </c>
      <c r="X19" s="296" t="s">
        <v>20</v>
      </c>
      <c r="Y19" s="297">
        <v>0.24</v>
      </c>
      <c r="Z19" s="22" t="s">
        <v>174</v>
      </c>
      <c r="AA19" s="17">
        <v>0</v>
      </c>
      <c r="AB19" s="304">
        <f t="shared" si="0"/>
        <v>0</v>
      </c>
      <c r="AD19" s="304"/>
      <c r="AF19" s="304"/>
      <c r="AG19" s="304"/>
      <c r="AH19" s="304"/>
    </row>
    <row r="20" spans="2:34" ht="16.5" thickTop="1">
      <c r="B20" s="75"/>
      <c r="C20" s="90"/>
      <c r="D20" s="90"/>
      <c r="E20" s="90"/>
      <c r="F20" s="90"/>
      <c r="G20" s="90"/>
      <c r="H20" s="180"/>
      <c r="I20" s="181"/>
      <c r="J20" s="180"/>
      <c r="K20" s="224"/>
      <c r="L20" s="171"/>
      <c r="M20" s="202"/>
      <c r="N20" s="180"/>
      <c r="O20" s="199"/>
      <c r="P20" s="171"/>
      <c r="Q20" s="176"/>
      <c r="V20" s="37">
        <v>17061</v>
      </c>
      <c r="W20" s="17" t="s">
        <v>249</v>
      </c>
      <c r="X20" s="296" t="s">
        <v>20</v>
      </c>
      <c r="Y20" s="297">
        <v>0.24</v>
      </c>
      <c r="Z20" s="22" t="s">
        <v>174</v>
      </c>
      <c r="AA20" s="354" t="s">
        <v>203</v>
      </c>
      <c r="AB20" s="304">
        <f t="shared" si="0"/>
        <v>0</v>
      </c>
      <c r="AD20" s="304"/>
      <c r="AF20" s="304"/>
      <c r="AG20" s="304"/>
      <c r="AH20" s="304"/>
    </row>
    <row r="21" spans="2:34" ht="16">
      <c r="B21" s="486" t="s">
        <v>210</v>
      </c>
      <c r="C21" s="487"/>
      <c r="D21" s="487"/>
      <c r="E21" s="487"/>
      <c r="F21" s="487"/>
      <c r="G21" s="488"/>
      <c r="H21" s="182"/>
      <c r="I21" s="183"/>
      <c r="J21" s="182"/>
      <c r="K21" s="225"/>
      <c r="L21" s="171"/>
      <c r="M21" s="203"/>
      <c r="N21" s="182"/>
      <c r="O21" s="199"/>
      <c r="P21" s="171"/>
      <c r="Q21" s="176"/>
      <c r="V21" s="37">
        <v>17074</v>
      </c>
      <c r="W21" s="17" t="s">
        <v>250</v>
      </c>
      <c r="X21" s="296" t="s">
        <v>167</v>
      </c>
      <c r="Y21" s="297">
        <v>0.38</v>
      </c>
      <c r="Z21" s="22" t="s">
        <v>174</v>
      </c>
      <c r="AA21" s="354" t="s">
        <v>204</v>
      </c>
      <c r="AB21" s="304">
        <f t="shared" si="0"/>
        <v>0</v>
      </c>
      <c r="AD21" s="304"/>
      <c r="AF21" s="304"/>
      <c r="AG21" s="304"/>
      <c r="AH21" s="304"/>
    </row>
    <row r="22" spans="2:34" ht="16">
      <c r="B22" s="308"/>
      <c r="C22" s="8" t="s">
        <v>76</v>
      </c>
      <c r="D22" s="427">
        <v>0</v>
      </c>
      <c r="E22" s="3" t="s">
        <v>77</v>
      </c>
      <c r="G22" s="9" t="s">
        <v>0</v>
      </c>
      <c r="H22" s="157">
        <v>0</v>
      </c>
      <c r="I22" s="191">
        <v>0</v>
      </c>
      <c r="J22" s="157">
        <v>0</v>
      </c>
      <c r="K22" s="234">
        <v>0</v>
      </c>
      <c r="L22" s="189"/>
      <c r="M22" s="205">
        <f>ROUND(+I22+J22,0)</f>
        <v>0</v>
      </c>
      <c r="N22" s="154">
        <f>ROUND(+K22,0)</f>
        <v>0</v>
      </c>
      <c r="O22" s="204"/>
      <c r="P22" s="189"/>
      <c r="Q22" s="158">
        <f>ROUND(+SUM(H22:K22),0)</f>
        <v>0</v>
      </c>
      <c r="V22" s="37"/>
      <c r="Z22" s="22"/>
      <c r="AA22" s="354"/>
      <c r="AB22" s="304"/>
      <c r="AD22" s="304"/>
      <c r="AF22" s="304"/>
      <c r="AG22" s="303"/>
      <c r="AH22" s="303"/>
    </row>
    <row r="23" spans="2:34">
      <c r="B23" s="207"/>
      <c r="C23" s="8" t="s">
        <v>75</v>
      </c>
      <c r="D23" s="351">
        <v>0</v>
      </c>
      <c r="E23" s="3" t="s">
        <v>77</v>
      </c>
      <c r="G23" s="9" t="s">
        <v>0</v>
      </c>
      <c r="H23" s="157">
        <v>0</v>
      </c>
      <c r="I23" s="191">
        <v>0</v>
      </c>
      <c r="J23" s="157">
        <v>0</v>
      </c>
      <c r="K23" s="234">
        <v>0</v>
      </c>
      <c r="L23" s="189"/>
      <c r="M23" s="205">
        <f>ROUND(+I23+J23,0)</f>
        <v>0</v>
      </c>
      <c r="N23" s="154">
        <f>ROUND(+K23,0)</f>
        <v>0</v>
      </c>
      <c r="O23" s="204"/>
      <c r="P23" s="189"/>
      <c r="Q23" s="158">
        <f>ROUND(+SUM(H23:K23),0)</f>
        <v>0</v>
      </c>
      <c r="V23" s="37">
        <v>17083</v>
      </c>
      <c r="W23" s="17" t="s">
        <v>251</v>
      </c>
      <c r="X23" s="296" t="s">
        <v>186</v>
      </c>
      <c r="Y23" s="352">
        <v>0.375</v>
      </c>
      <c r="Z23" s="17" t="s">
        <v>189</v>
      </c>
      <c r="AA23" s="354" t="s">
        <v>261</v>
      </c>
      <c r="AB23" s="304">
        <f>+$H$19+$I$19+$J$19+$H$28+$I$28+$J$28</f>
        <v>0</v>
      </c>
      <c r="AD23" s="303"/>
      <c r="AF23" s="304"/>
      <c r="AG23" s="304"/>
      <c r="AH23" s="304"/>
    </row>
    <row r="24" spans="2:34" ht="16">
      <c r="B24" s="468"/>
      <c r="C24" s="495" t="s">
        <v>280</v>
      </c>
      <c r="D24" s="495"/>
      <c r="E24" s="495"/>
      <c r="F24" s="495"/>
      <c r="G24" s="496"/>
      <c r="H24" s="157">
        <v>0</v>
      </c>
      <c r="I24" s="191">
        <v>0</v>
      </c>
      <c r="J24" s="157">
        <v>0</v>
      </c>
      <c r="K24" s="234">
        <v>0</v>
      </c>
      <c r="L24" s="189"/>
      <c r="M24" s="205">
        <f>ROUND(+I24+J24,0)</f>
        <v>0</v>
      </c>
      <c r="N24" s="154">
        <f>ROUND(+K24,0)</f>
        <v>0</v>
      </c>
      <c r="O24" s="204"/>
      <c r="P24" s="189"/>
      <c r="Q24" s="158">
        <f>ROUND(+SUM(H24:K24),0)</f>
        <v>0</v>
      </c>
      <c r="V24" s="37">
        <v>17085</v>
      </c>
      <c r="W24" s="17" t="s">
        <v>252</v>
      </c>
      <c r="X24" s="296" t="s">
        <v>167</v>
      </c>
      <c r="Y24" s="297">
        <v>0.45500000000000002</v>
      </c>
      <c r="Z24" s="22" t="s">
        <v>174</v>
      </c>
      <c r="AA24" s="354" t="s">
        <v>232</v>
      </c>
      <c r="AB24" s="304">
        <f>+$H$128+$I$128+$J$128-H111-I111-J111</f>
        <v>0</v>
      </c>
      <c r="AD24" s="304"/>
      <c r="AF24" s="304"/>
      <c r="AG24" s="304"/>
      <c r="AH24" s="304"/>
    </row>
    <row r="25" spans="2:34" ht="16">
      <c r="B25" s="7" t="s">
        <v>0</v>
      </c>
      <c r="C25" s="557" t="s">
        <v>0</v>
      </c>
      <c r="D25" s="557" t="s">
        <v>0</v>
      </c>
      <c r="E25" s="557" t="s">
        <v>0</v>
      </c>
      <c r="F25" s="557" t="s">
        <v>0</v>
      </c>
      <c r="G25" s="558" t="s">
        <v>0</v>
      </c>
      <c r="H25" s="157">
        <v>0</v>
      </c>
      <c r="I25" s="191">
        <v>0</v>
      </c>
      <c r="J25" s="157">
        <v>0</v>
      </c>
      <c r="K25" s="234">
        <v>0</v>
      </c>
      <c r="L25" s="189"/>
      <c r="M25" s="205">
        <f>ROUND(+I25+J25,0)</f>
        <v>0</v>
      </c>
      <c r="N25" s="154">
        <f>ROUND(+K25,0)</f>
        <v>0</v>
      </c>
      <c r="O25" s="204"/>
      <c r="P25" s="189"/>
      <c r="Q25" s="158">
        <f>ROUND(+SUM(H25:K25),0)</f>
        <v>0</v>
      </c>
      <c r="V25" s="37">
        <v>17087</v>
      </c>
      <c r="W25" s="17" t="s">
        <v>233</v>
      </c>
      <c r="X25" s="296" t="s">
        <v>20</v>
      </c>
      <c r="Y25" s="297">
        <v>0.24</v>
      </c>
      <c r="Z25" s="22" t="s">
        <v>174</v>
      </c>
      <c r="AA25" s="354" t="s">
        <v>234</v>
      </c>
      <c r="AB25" s="304">
        <f t="shared" ref="AB25:AB30" si="1">+$H$128+$I$128+$J$128</f>
        <v>0</v>
      </c>
      <c r="AD25" s="304"/>
      <c r="AF25" s="304"/>
      <c r="AG25" s="304"/>
      <c r="AH25" s="304"/>
    </row>
    <row r="26" spans="2:34" ht="16">
      <c r="B26" s="208" t="s">
        <v>0</v>
      </c>
      <c r="C26" s="559" t="s">
        <v>0</v>
      </c>
      <c r="D26" s="559" t="s">
        <v>0</v>
      </c>
      <c r="E26" s="559" t="s">
        <v>0</v>
      </c>
      <c r="F26" s="559" t="s">
        <v>0</v>
      </c>
      <c r="G26" s="560" t="s">
        <v>0</v>
      </c>
      <c r="H26" s="157">
        <v>0</v>
      </c>
      <c r="I26" s="191">
        <v>0</v>
      </c>
      <c r="J26" s="157">
        <v>0</v>
      </c>
      <c r="K26" s="234">
        <v>0</v>
      </c>
      <c r="L26" s="189"/>
      <c r="M26" s="205">
        <f>ROUND(+I26+J26,0)</f>
        <v>0</v>
      </c>
      <c r="N26" s="154">
        <f>ROUND(+K26,0)</f>
        <v>0</v>
      </c>
      <c r="O26" s="204"/>
      <c r="P26" s="189"/>
      <c r="Q26" s="158">
        <f>ROUND(+SUM(H26:K26),0)</f>
        <v>0</v>
      </c>
      <c r="V26" s="37">
        <v>17086</v>
      </c>
      <c r="W26" s="17" t="s">
        <v>230</v>
      </c>
      <c r="X26" s="296" t="s">
        <v>20</v>
      </c>
      <c r="Y26" s="297">
        <v>0.24</v>
      </c>
      <c r="Z26" s="22" t="s">
        <v>174</v>
      </c>
      <c r="AA26" s="354" t="s">
        <v>231</v>
      </c>
      <c r="AB26" s="304">
        <f t="shared" si="1"/>
        <v>0</v>
      </c>
      <c r="AD26" s="304"/>
      <c r="AF26" s="304"/>
      <c r="AG26" s="304"/>
      <c r="AH26" s="304"/>
    </row>
    <row r="27" spans="2:34" ht="16" hidden="1">
      <c r="B27" s="10"/>
      <c r="C27" s="11"/>
      <c r="D27" s="11"/>
      <c r="E27" s="11"/>
      <c r="F27" s="11"/>
      <c r="G27" s="11"/>
      <c r="H27" s="168"/>
      <c r="I27" s="169"/>
      <c r="J27" s="168"/>
      <c r="K27" s="226"/>
      <c r="L27" s="184"/>
      <c r="M27" s="198"/>
      <c r="N27" s="168"/>
      <c r="O27" s="199"/>
      <c r="P27" s="184"/>
      <c r="Q27" s="172"/>
      <c r="V27" s="37">
        <v>17091</v>
      </c>
      <c r="W27" s="17" t="s">
        <v>253</v>
      </c>
      <c r="X27" s="296" t="s">
        <v>20</v>
      </c>
      <c r="Y27" s="297">
        <v>0.24</v>
      </c>
      <c r="Z27" s="22" t="s">
        <v>174</v>
      </c>
      <c r="AA27" s="354" t="s">
        <v>205</v>
      </c>
      <c r="AB27" s="304">
        <f t="shared" si="1"/>
        <v>0</v>
      </c>
      <c r="AD27" s="304"/>
      <c r="AF27" s="304"/>
      <c r="AG27" s="304"/>
      <c r="AH27" s="304"/>
    </row>
    <row r="28" spans="2:34" ht="16.5" thickBot="1">
      <c r="B28" s="28" t="s">
        <v>11</v>
      </c>
      <c r="C28" s="29"/>
      <c r="D28" s="11"/>
      <c r="E28" s="11"/>
      <c r="F28" s="11"/>
      <c r="G28" s="11"/>
      <c r="H28" s="178">
        <f>ROUND(SUM(H20:H27),0)</f>
        <v>0</v>
      </c>
      <c r="I28" s="179">
        <f>ROUND(SUM(I20:I27),0)</f>
        <v>0</v>
      </c>
      <c r="J28" s="178">
        <f>ROUND(SUM(J20:J27),0)</f>
        <v>0</v>
      </c>
      <c r="K28" s="222">
        <f>ROUND(SUM(K20:K27),0)</f>
        <v>0</v>
      </c>
      <c r="L28" s="171"/>
      <c r="M28" s="178">
        <f>ROUND(SUM(M20:M27),0)</f>
        <v>0</v>
      </c>
      <c r="N28" s="159">
        <f>ROUND(SUM(N20:N27),0)</f>
        <v>0</v>
      </c>
      <c r="O28" s="206"/>
      <c r="P28" s="171"/>
      <c r="Q28" s="185">
        <f>ROUND(SUM(Q20:Q27),0)</f>
        <v>0</v>
      </c>
      <c r="S28" s="144" t="str">
        <f>IF((H28+I28+J28+K28)=Q28,+$AB$3,+$AC$3)</f>
        <v>ok</v>
      </c>
      <c r="T28" s="144" t="str">
        <f>IF((+H28+M28+N28+O28)=Q28,+$AB$3,+$AC$3)</f>
        <v>ok</v>
      </c>
      <c r="U28" s="144"/>
      <c r="V28" s="37">
        <v>17091</v>
      </c>
      <c r="W28" s="17" t="s">
        <v>253</v>
      </c>
      <c r="Y28" s="297">
        <v>0.24</v>
      </c>
      <c r="Z28" s="22" t="s">
        <v>174</v>
      </c>
      <c r="AA28" s="17">
        <v>0</v>
      </c>
      <c r="AB28" s="304">
        <f t="shared" si="1"/>
        <v>0</v>
      </c>
      <c r="AD28" s="304"/>
      <c r="AF28" s="304"/>
      <c r="AG28" s="304"/>
      <c r="AH28" s="304"/>
    </row>
    <row r="29" spans="2:34" ht="16.5" thickTop="1">
      <c r="B29" s="75"/>
      <c r="C29" s="90"/>
      <c r="D29" s="90"/>
      <c r="E29" s="90"/>
      <c r="F29" s="90"/>
      <c r="G29" s="90"/>
      <c r="H29" s="180"/>
      <c r="I29" s="181"/>
      <c r="J29" s="180"/>
      <c r="K29" s="224"/>
      <c r="L29" s="171"/>
      <c r="M29" s="202"/>
      <c r="N29" s="180"/>
      <c r="O29" s="199"/>
      <c r="P29" s="171"/>
      <c r="Q29" s="186"/>
      <c r="V29" s="37">
        <v>17093</v>
      </c>
      <c r="W29" s="17" t="s">
        <v>254</v>
      </c>
      <c r="X29" s="296" t="s">
        <v>167</v>
      </c>
      <c r="Y29" s="352">
        <v>0.32</v>
      </c>
      <c r="Z29" s="22" t="s">
        <v>174</v>
      </c>
      <c r="AA29" s="354" t="s">
        <v>260</v>
      </c>
      <c r="AB29" s="304">
        <f t="shared" si="1"/>
        <v>0</v>
      </c>
      <c r="AD29" s="304"/>
      <c r="AF29" s="304"/>
      <c r="AG29" s="304"/>
      <c r="AH29" s="304"/>
    </row>
    <row r="30" spans="2:34" ht="16">
      <c r="B30" s="91" t="s">
        <v>192</v>
      </c>
      <c r="C30" s="29"/>
      <c r="D30" s="77"/>
      <c r="E30" s="379" t="s">
        <v>281</v>
      </c>
      <c r="F30" s="21"/>
      <c r="G30" s="93"/>
      <c r="H30" s="168"/>
      <c r="I30" s="169"/>
      <c r="J30" s="168"/>
      <c r="K30" s="226"/>
      <c r="L30" s="184"/>
      <c r="M30" s="198"/>
      <c r="N30" s="168"/>
      <c r="O30" s="199"/>
      <c r="P30" s="184"/>
      <c r="Q30" s="172"/>
      <c r="V30" s="37">
        <v>17103</v>
      </c>
      <c r="W30" s="17" t="s">
        <v>255</v>
      </c>
      <c r="X30" s="296" t="s">
        <v>167</v>
      </c>
      <c r="Y30" s="352">
        <v>0.32</v>
      </c>
      <c r="Z30" s="22" t="s">
        <v>174</v>
      </c>
      <c r="AA30" s="354" t="s">
        <v>260</v>
      </c>
      <c r="AB30" s="304">
        <f t="shared" si="1"/>
        <v>0</v>
      </c>
      <c r="AD30" s="304"/>
      <c r="AF30" s="304"/>
      <c r="AG30" s="304"/>
      <c r="AH30" s="304"/>
    </row>
    <row r="31" spans="2:34" ht="16" thickBot="1">
      <c r="B31" s="46" t="s">
        <v>190</v>
      </c>
      <c r="E31" s="369">
        <v>0</v>
      </c>
      <c r="F31" s="366" t="s">
        <v>279</v>
      </c>
      <c r="G31" s="367"/>
      <c r="H31" s="157">
        <v>0</v>
      </c>
      <c r="I31" s="191"/>
      <c r="J31" s="157">
        <v>0</v>
      </c>
      <c r="K31" s="234">
        <v>0</v>
      </c>
      <c r="L31" s="189"/>
      <c r="M31" s="205">
        <f>ROUND(+I31+J31,0)</f>
        <v>0</v>
      </c>
      <c r="N31" s="154">
        <f>ROUND(+K31,0)</f>
        <v>0</v>
      </c>
      <c r="O31" s="235"/>
      <c r="P31" s="236"/>
      <c r="Q31" s="158">
        <f>ROUND(+SUM(H31:K31),0)</f>
        <v>0</v>
      </c>
      <c r="V31" s="37">
        <v>17105</v>
      </c>
      <c r="W31" s="17" t="s">
        <v>256</v>
      </c>
      <c r="X31" s="296" t="s">
        <v>167</v>
      </c>
      <c r="Y31" s="297">
        <v>0.32</v>
      </c>
      <c r="Z31" s="17" t="s">
        <v>189</v>
      </c>
      <c r="AA31" s="354" t="s">
        <v>235</v>
      </c>
      <c r="AB31" s="304">
        <f>+$H$19+$I$19+$J$19+$H$28+$I$28+$J$28</f>
        <v>0</v>
      </c>
      <c r="AD31" s="304"/>
      <c r="AF31" s="304"/>
      <c r="AG31" s="304"/>
      <c r="AH31" s="304"/>
    </row>
    <row r="32" spans="2:34" ht="16.5" thickBot="1">
      <c r="B32" s="46" t="s">
        <v>211</v>
      </c>
      <c r="C32" s="329"/>
      <c r="D32" s="9"/>
      <c r="F32" s="369">
        <v>0</v>
      </c>
      <c r="G32" s="368"/>
      <c r="H32" s="157">
        <v>0</v>
      </c>
      <c r="I32" s="191">
        <v>0</v>
      </c>
      <c r="J32" s="157">
        <v>0</v>
      </c>
      <c r="K32" s="234">
        <v>0</v>
      </c>
      <c r="L32" s="189"/>
      <c r="M32" s="205">
        <f>ROUND(+I32+J32,0)</f>
        <v>0</v>
      </c>
      <c r="N32" s="154">
        <f>ROUND(+K32,0)</f>
        <v>0</v>
      </c>
      <c r="O32" s="204"/>
      <c r="P32" s="189"/>
      <c r="Q32" s="158">
        <f>ROUND(+SUM(H32:K32),0)</f>
        <v>0</v>
      </c>
      <c r="V32" s="37">
        <v>17111</v>
      </c>
      <c r="W32" s="17" t="s">
        <v>257</v>
      </c>
      <c r="X32" s="296" t="s">
        <v>167</v>
      </c>
      <c r="Y32" s="297">
        <v>0.39</v>
      </c>
      <c r="Z32" s="22" t="s">
        <v>174</v>
      </c>
      <c r="AA32" s="354" t="s">
        <v>206</v>
      </c>
      <c r="AB32" s="304">
        <f>+$H$128+$I$128+$J$128</f>
        <v>0</v>
      </c>
      <c r="AD32" s="304"/>
      <c r="AF32" s="304"/>
      <c r="AG32" s="304"/>
      <c r="AH32" s="304"/>
    </row>
    <row r="33" spans="2:34" ht="15" customHeight="1" thickBot="1">
      <c r="B33" s="46" t="s">
        <v>212</v>
      </c>
      <c r="C33" s="329"/>
      <c r="D33" s="9"/>
      <c r="E33" s="516" t="s">
        <v>277</v>
      </c>
      <c r="F33" s="517"/>
      <c r="G33" s="518"/>
      <c r="H33" s="157">
        <v>0</v>
      </c>
      <c r="I33" s="191">
        <v>0</v>
      </c>
      <c r="J33" s="157">
        <v>0</v>
      </c>
      <c r="K33" s="234">
        <v>0</v>
      </c>
      <c r="L33" s="189"/>
      <c r="M33" s="205">
        <f>ROUND(+I33+J33,0)</f>
        <v>0</v>
      </c>
      <c r="N33" s="154">
        <f>ROUND(+K33,0)</f>
        <v>0</v>
      </c>
      <c r="O33" s="204"/>
      <c r="P33" s="189"/>
      <c r="Q33" s="158">
        <f>ROUND(+SUM(H33:K33),0)</f>
        <v>0</v>
      </c>
      <c r="V33" s="37">
        <v>17112</v>
      </c>
      <c r="W33" s="17" t="s">
        <v>258</v>
      </c>
      <c r="X33" s="296" t="s">
        <v>20</v>
      </c>
      <c r="Y33" s="297">
        <v>0.24</v>
      </c>
      <c r="Z33" s="22" t="s">
        <v>174</v>
      </c>
      <c r="AA33" s="354" t="s">
        <v>263</v>
      </c>
      <c r="AB33" s="304">
        <f>+$H$128+$I$128+$J$128</f>
        <v>0</v>
      </c>
      <c r="AD33" s="304"/>
      <c r="AF33" s="304"/>
      <c r="AG33" s="304"/>
      <c r="AH33" s="304"/>
    </row>
    <row r="34" spans="2:34" ht="16" thickBot="1">
      <c r="B34" s="46" t="s">
        <v>218</v>
      </c>
      <c r="C34" s="329"/>
      <c r="D34" s="9"/>
      <c r="E34" s="516" t="s">
        <v>276</v>
      </c>
      <c r="F34" s="517"/>
      <c r="G34" s="518"/>
      <c r="H34" s="157">
        <v>0</v>
      </c>
      <c r="I34" s="191">
        <v>0</v>
      </c>
      <c r="J34" s="157">
        <v>0</v>
      </c>
      <c r="K34" s="234">
        <v>0</v>
      </c>
      <c r="L34" s="189"/>
      <c r="M34" s="205">
        <f>ROUND(+I34+J34,0)</f>
        <v>0</v>
      </c>
      <c r="N34" s="154">
        <f>ROUND(+K34,0)</f>
        <v>0</v>
      </c>
      <c r="O34" s="204"/>
      <c r="P34" s="189"/>
      <c r="Q34" s="158">
        <f>ROUND(+SUM(H34:K34),0)</f>
        <v>0</v>
      </c>
      <c r="V34" s="37">
        <v>17121</v>
      </c>
      <c r="W34" s="17" t="s">
        <v>259</v>
      </c>
      <c r="X34" s="296" t="s">
        <v>167</v>
      </c>
      <c r="Y34" s="297">
        <v>0.53</v>
      </c>
      <c r="Z34" s="17" t="s">
        <v>173</v>
      </c>
      <c r="AA34" s="354" t="s">
        <v>207</v>
      </c>
      <c r="AB34" s="304">
        <f>+$H$19+$I$19+$J$19</f>
        <v>0</v>
      </c>
      <c r="AD34" s="304"/>
      <c r="AF34" s="304"/>
      <c r="AG34" s="303"/>
      <c r="AH34" s="303"/>
    </row>
    <row r="35" spans="2:34" ht="16">
      <c r="B35" s="528" t="s">
        <v>191</v>
      </c>
      <c r="C35" s="529"/>
      <c r="D35" s="529"/>
      <c r="E35" s="529"/>
      <c r="F35" s="529"/>
      <c r="G35" s="530"/>
      <c r="H35" s="157"/>
      <c r="I35" s="191"/>
      <c r="J35" s="157"/>
      <c r="K35" s="234"/>
      <c r="L35" s="189"/>
      <c r="M35" s="205"/>
      <c r="N35" s="154"/>
      <c r="O35" s="204"/>
      <c r="P35" s="189"/>
      <c r="Q35" s="158"/>
      <c r="V35" s="37">
        <v>17131</v>
      </c>
      <c r="Z35" s="22"/>
      <c r="AA35" s="17"/>
      <c r="AB35" s="304"/>
      <c r="AD35" s="303"/>
    </row>
    <row r="36" spans="2:34">
      <c r="B36" s="513" t="s">
        <v>217</v>
      </c>
      <c r="C36" s="514"/>
      <c r="D36" s="514"/>
      <c r="E36" s="514"/>
      <c r="F36" s="514"/>
      <c r="G36" s="515"/>
      <c r="H36" s="157"/>
      <c r="I36" s="191"/>
      <c r="J36" s="157"/>
      <c r="K36" s="234"/>
      <c r="L36" s="189"/>
      <c r="M36" s="205"/>
      <c r="N36" s="154"/>
      <c r="O36" s="235"/>
      <c r="P36" s="236"/>
      <c r="Q36" s="158"/>
      <c r="V36" s="37">
        <v>99999</v>
      </c>
      <c r="W36" s="17" t="s">
        <v>188</v>
      </c>
      <c r="Z36" s="17"/>
      <c r="AA36" s="17"/>
    </row>
    <row r="37" spans="2:34">
      <c r="B37" s="372" t="s">
        <v>216</v>
      </c>
      <c r="C37" s="491" t="s">
        <v>179</v>
      </c>
      <c r="D37" s="492"/>
      <c r="E37" s="370" t="s">
        <v>213</v>
      </c>
      <c r="F37" s="370" t="s">
        <v>214</v>
      </c>
      <c r="G37" s="370" t="s">
        <v>215</v>
      </c>
      <c r="H37" s="157">
        <v>0</v>
      </c>
      <c r="I37" s="191">
        <v>0</v>
      </c>
      <c r="J37" s="157">
        <v>0</v>
      </c>
      <c r="K37" s="234">
        <v>0</v>
      </c>
      <c r="L37" s="189"/>
      <c r="M37" s="205">
        <f t="shared" ref="M37:M42" si="2">ROUND(+I37+J37,0)</f>
        <v>0</v>
      </c>
      <c r="N37" s="154">
        <f t="shared" ref="N37:N42" si="3">ROUND(+K37,0)</f>
        <v>0</v>
      </c>
      <c r="O37" s="204"/>
      <c r="P37" s="189"/>
      <c r="Q37" s="158">
        <f>SUM(H37:K37)</f>
        <v>0</v>
      </c>
      <c r="V37" s="37"/>
      <c r="Z37" s="17"/>
      <c r="AA37" s="17"/>
    </row>
    <row r="38" spans="2:34">
      <c r="B38" s="371"/>
      <c r="C38" s="489"/>
      <c r="D38" s="490"/>
      <c r="E38" s="370"/>
      <c r="F38" s="370"/>
      <c r="G38" s="370"/>
      <c r="H38" s="157">
        <f>+E38+F38+G38</f>
        <v>0</v>
      </c>
      <c r="I38" s="191">
        <v>0</v>
      </c>
      <c r="J38" s="157">
        <v>0</v>
      </c>
      <c r="K38" s="234">
        <v>0</v>
      </c>
      <c r="L38" s="189"/>
      <c r="M38" s="205">
        <f t="shared" si="2"/>
        <v>0</v>
      </c>
      <c r="N38" s="154">
        <f t="shared" si="3"/>
        <v>0</v>
      </c>
      <c r="O38" s="204"/>
      <c r="P38" s="189"/>
      <c r="Q38" s="158">
        <f>SUM(H38:K38)</f>
        <v>0</v>
      </c>
      <c r="V38" s="305" t="s">
        <v>177</v>
      </c>
      <c r="Y38" s="17" t="s">
        <v>173</v>
      </c>
      <c r="Z38" s="17"/>
      <c r="AA38" s="17"/>
    </row>
    <row r="39" spans="2:34">
      <c r="B39" s="371"/>
      <c r="C39" s="489"/>
      <c r="D39" s="490"/>
      <c r="E39" s="370"/>
      <c r="F39" s="370"/>
      <c r="G39" s="370"/>
      <c r="H39" s="157">
        <f>+E39+F39+G39</f>
        <v>0</v>
      </c>
      <c r="I39" s="191">
        <v>0</v>
      </c>
      <c r="J39" s="157">
        <v>0</v>
      </c>
      <c r="K39" s="234">
        <v>0</v>
      </c>
      <c r="L39" s="189"/>
      <c r="M39" s="205">
        <f t="shared" si="2"/>
        <v>0</v>
      </c>
      <c r="N39" s="154">
        <f t="shared" si="3"/>
        <v>0</v>
      </c>
      <c r="O39" s="204"/>
      <c r="P39" s="189"/>
      <c r="Q39" s="158">
        <f>SUM(H39:K39)</f>
        <v>0</v>
      </c>
      <c r="V39" s="305" t="s">
        <v>177</v>
      </c>
      <c r="Y39" s="17" t="s">
        <v>173</v>
      </c>
      <c r="Z39" s="17"/>
      <c r="AA39" s="17"/>
    </row>
    <row r="40" spans="2:34">
      <c r="B40" s="371"/>
      <c r="C40" s="489"/>
      <c r="D40" s="490"/>
      <c r="E40" s="370"/>
      <c r="F40" s="370"/>
      <c r="G40" s="370"/>
      <c r="H40" s="157">
        <v>0</v>
      </c>
      <c r="I40" s="191">
        <v>0</v>
      </c>
      <c r="J40" s="157">
        <v>0</v>
      </c>
      <c r="K40" s="234">
        <v>0</v>
      </c>
      <c r="L40" s="189"/>
      <c r="M40" s="205">
        <f t="shared" si="2"/>
        <v>0</v>
      </c>
      <c r="N40" s="154">
        <f t="shared" si="3"/>
        <v>0</v>
      </c>
      <c r="O40" s="204"/>
      <c r="P40" s="189"/>
      <c r="Q40" s="158">
        <f>SUM(H40:K40)</f>
        <v>0</v>
      </c>
      <c r="V40" s="305" t="s">
        <v>177</v>
      </c>
      <c r="Y40" s="17" t="s">
        <v>173</v>
      </c>
      <c r="Z40" s="17"/>
      <c r="AA40" s="17"/>
    </row>
    <row r="41" spans="2:34">
      <c r="B41" s="371"/>
      <c r="C41" s="489"/>
      <c r="D41" s="490"/>
      <c r="E41" s="370"/>
      <c r="F41" s="370"/>
      <c r="G41" s="370"/>
      <c r="H41" s="157">
        <v>0</v>
      </c>
      <c r="I41" s="191">
        <v>0</v>
      </c>
      <c r="J41" s="157">
        <v>0</v>
      </c>
      <c r="K41" s="234">
        <v>0</v>
      </c>
      <c r="L41" s="189"/>
      <c r="M41" s="205">
        <f t="shared" si="2"/>
        <v>0</v>
      </c>
      <c r="N41" s="154">
        <f t="shared" si="3"/>
        <v>0</v>
      </c>
      <c r="O41" s="204"/>
      <c r="P41" s="189"/>
      <c r="Q41" s="158">
        <f>SUM(H41:K41)</f>
        <v>0</v>
      </c>
      <c r="V41" s="305" t="s">
        <v>177</v>
      </c>
      <c r="Y41" s="17" t="s">
        <v>173</v>
      </c>
      <c r="Z41" s="17"/>
      <c r="AA41" s="17"/>
    </row>
    <row r="42" spans="2:34">
      <c r="B42" s="371"/>
      <c r="C42" s="491"/>
      <c r="D42" s="492"/>
      <c r="E42" s="370"/>
      <c r="F42" s="370"/>
      <c r="G42" s="370"/>
      <c r="H42" s="157">
        <v>0</v>
      </c>
      <c r="I42" s="191">
        <v>0</v>
      </c>
      <c r="J42" s="157">
        <v>0</v>
      </c>
      <c r="K42" s="234">
        <v>0</v>
      </c>
      <c r="L42" s="189"/>
      <c r="M42" s="205">
        <f t="shared" si="2"/>
        <v>0</v>
      </c>
      <c r="N42" s="154">
        <f t="shared" si="3"/>
        <v>0</v>
      </c>
      <c r="O42" s="204"/>
      <c r="P42" s="189"/>
      <c r="Q42" s="158">
        <f>ROUND(+SUM(H42:K42),0)</f>
        <v>0</v>
      </c>
      <c r="V42" s="37"/>
    </row>
    <row r="43" spans="2:34" ht="8.25" hidden="1" customHeight="1">
      <c r="B43" s="10"/>
      <c r="C43" s="11"/>
      <c r="D43" s="11"/>
      <c r="E43" s="11"/>
      <c r="F43" s="11"/>
      <c r="G43" s="11"/>
      <c r="H43" s="168"/>
      <c r="I43" s="169"/>
      <c r="J43" s="168"/>
      <c r="K43" s="226"/>
      <c r="L43" s="184"/>
      <c r="M43" s="198"/>
      <c r="N43" s="168"/>
      <c r="O43" s="199"/>
      <c r="P43" s="184"/>
      <c r="Q43" s="172"/>
      <c r="V43" s="37"/>
    </row>
    <row r="44" spans="2:34" ht="16" thickBot="1">
      <c r="B44" s="28" t="s">
        <v>10</v>
      </c>
      <c r="C44" s="29"/>
      <c r="D44" s="11"/>
      <c r="E44" s="11"/>
      <c r="F44" s="11"/>
      <c r="G44" s="11"/>
      <c r="H44" s="178">
        <f>ROUND(SUM(H30:H43),0)</f>
        <v>0</v>
      </c>
      <c r="I44" s="179">
        <f>ROUND(SUM(I30:I43),0)</f>
        <v>0</v>
      </c>
      <c r="J44" s="178">
        <f>ROUND(SUM(J30:J43),0)</f>
        <v>0</v>
      </c>
      <c r="K44" s="384">
        <f>ROUND(SUM(K30:K43),0)</f>
        <v>0</v>
      </c>
      <c r="L44" s="171"/>
      <c r="M44" s="178">
        <f>ROUND(SUM(M30:M43),0)</f>
        <v>0</v>
      </c>
      <c r="N44" s="159">
        <f>ROUND(SUM(N30:N43),0)</f>
        <v>0</v>
      </c>
      <c r="O44" s="206"/>
      <c r="P44" s="171"/>
      <c r="Q44" s="185">
        <f>ROUND(SUM(Q30:Q43),0)</f>
        <v>0</v>
      </c>
      <c r="S44" s="144" t="str">
        <f>IF((H44+I44+J44+K44)=Q44,+$AB$3,+$AC$3)</f>
        <v>ok</v>
      </c>
      <c r="T44" s="144" t="str">
        <f>IF((+H44+M44+N44+O44)=Q44,+$AB$3,+$AC$3)</f>
        <v>ok</v>
      </c>
      <c r="U44" s="144"/>
    </row>
    <row r="45" spans="2:34" ht="6.75" customHeight="1" thickTop="1">
      <c r="B45" s="75"/>
      <c r="C45" s="90"/>
      <c r="D45" s="90"/>
      <c r="E45" s="90"/>
      <c r="F45" s="90"/>
      <c r="G45" s="90"/>
      <c r="H45" s="157"/>
      <c r="I45" s="191"/>
      <c r="J45" s="157"/>
      <c r="K45" s="234"/>
      <c r="L45" s="171"/>
      <c r="M45" s="180"/>
      <c r="N45" s="180"/>
      <c r="O45" s="199"/>
      <c r="P45" s="171"/>
      <c r="Q45" s="158"/>
    </row>
    <row r="46" spans="2:34">
      <c r="B46" s="91" t="s">
        <v>183</v>
      </c>
      <c r="C46" s="29"/>
      <c r="D46" s="21"/>
      <c r="E46" s="21"/>
      <c r="F46" s="21"/>
      <c r="G46" s="21"/>
      <c r="H46" s="157"/>
      <c r="I46" s="191"/>
      <c r="J46" s="157"/>
      <c r="K46" s="234"/>
      <c r="L46" s="184"/>
      <c r="M46" s="168"/>
      <c r="N46" s="168"/>
      <c r="O46" s="199"/>
      <c r="P46" s="184"/>
      <c r="Q46" s="158"/>
      <c r="V46" s="37"/>
    </row>
    <row r="47" spans="2:34">
      <c r="B47" s="82" t="s">
        <v>60</v>
      </c>
      <c r="C47" s="83"/>
      <c r="D47" s="95"/>
      <c r="E47" s="95"/>
      <c r="F47" s="21"/>
      <c r="G47" s="21"/>
      <c r="H47" s="157"/>
      <c r="I47" s="191"/>
      <c r="J47" s="157"/>
      <c r="K47" s="234"/>
      <c r="L47" s="184"/>
      <c r="M47" s="168"/>
      <c r="N47" s="168"/>
      <c r="O47" s="199"/>
      <c r="P47" s="184"/>
      <c r="Q47" s="158"/>
      <c r="V47" s="37"/>
    </row>
    <row r="48" spans="2:34" hidden="1">
      <c r="B48" s="7" t="s">
        <v>0</v>
      </c>
      <c r="C48" s="557" t="s">
        <v>0</v>
      </c>
      <c r="D48" s="557" t="s">
        <v>0</v>
      </c>
      <c r="E48" s="557" t="s">
        <v>0</v>
      </c>
      <c r="F48" s="557" t="s">
        <v>0</v>
      </c>
      <c r="G48" s="558" t="s">
        <v>0</v>
      </c>
      <c r="H48" s="157">
        <v>0</v>
      </c>
      <c r="I48" s="191">
        <v>0</v>
      </c>
      <c r="J48" s="157">
        <v>0</v>
      </c>
      <c r="K48" s="234">
        <v>0</v>
      </c>
      <c r="L48" s="189"/>
      <c r="M48" s="157">
        <v>0</v>
      </c>
      <c r="N48" s="157">
        <v>0</v>
      </c>
      <c r="O48" s="204"/>
      <c r="P48" s="189"/>
      <c r="Q48" s="158">
        <v>0</v>
      </c>
    </row>
    <row r="49" spans="2:22">
      <c r="B49" s="208" t="s">
        <v>0</v>
      </c>
      <c r="C49" s="559" t="s">
        <v>0</v>
      </c>
      <c r="D49" s="559" t="s">
        <v>0</v>
      </c>
      <c r="E49" s="559" t="s">
        <v>0</v>
      </c>
      <c r="F49" s="559" t="s">
        <v>0</v>
      </c>
      <c r="G49" s="560" t="s">
        <v>0</v>
      </c>
      <c r="H49" s="157">
        <v>0</v>
      </c>
      <c r="I49" s="191">
        <v>0</v>
      </c>
      <c r="J49" s="157">
        <v>0</v>
      </c>
      <c r="K49" s="383">
        <v>0</v>
      </c>
      <c r="L49" s="189"/>
      <c r="M49" s="157">
        <v>0</v>
      </c>
      <c r="N49" s="157">
        <v>0</v>
      </c>
      <c r="O49" s="204"/>
      <c r="P49" s="189"/>
      <c r="Q49" s="158">
        <v>0</v>
      </c>
    </row>
    <row r="50" spans="2:22" ht="6.75" hidden="1" customHeight="1">
      <c r="B50" s="10"/>
      <c r="C50" s="11"/>
      <c r="D50" s="11"/>
      <c r="E50" s="11"/>
      <c r="F50" s="11"/>
      <c r="G50" s="11"/>
      <c r="H50" s="168"/>
      <c r="I50" s="168"/>
      <c r="J50" s="168"/>
      <c r="K50" s="168"/>
      <c r="L50" s="184"/>
      <c r="M50" s="168"/>
      <c r="N50" s="168"/>
      <c r="O50" s="199"/>
      <c r="P50" s="184"/>
      <c r="Q50" s="168"/>
    </row>
    <row r="51" spans="2:22" ht="16" thickBot="1">
      <c r="B51" s="28" t="s">
        <v>6</v>
      </c>
      <c r="C51" s="29"/>
      <c r="D51" s="11"/>
      <c r="E51" s="11"/>
      <c r="F51" s="11"/>
      <c r="G51" s="11"/>
      <c r="H51" s="178">
        <f>ROUND(SUM(H45:H50),0)</f>
        <v>0</v>
      </c>
      <c r="I51" s="179">
        <f>ROUND(SUM(I45:I50),0)</f>
        <v>0</v>
      </c>
      <c r="J51" s="178">
        <f>ROUND(SUM(J45:J50),0)</f>
        <v>0</v>
      </c>
      <c r="K51" s="384">
        <f>ROUND(SUM(K45:K50),0)</f>
        <v>0</v>
      </c>
      <c r="L51" s="171"/>
      <c r="M51" s="178">
        <f>ROUND(SUM(M45:M50),0)</f>
        <v>0</v>
      </c>
      <c r="N51" s="159">
        <f>ROUND(SUM(N45:N50),0)</f>
        <v>0</v>
      </c>
      <c r="O51" s="206"/>
      <c r="P51" s="171"/>
      <c r="Q51" s="185">
        <f>ROUND(SUM(Q45:Q50),0)</f>
        <v>0</v>
      </c>
      <c r="S51" s="144" t="str">
        <f>IF((H51+I51+J51+K51)=Q51,+$AB$3,+$AC$3)</f>
        <v>ok</v>
      </c>
      <c r="T51" s="144" t="str">
        <f>IF((+H51+M51+N51+O51)=Q51,+$AB$3,+$AC$3)</f>
        <v>ok</v>
      </c>
      <c r="U51" s="144"/>
    </row>
    <row r="52" spans="2:22" ht="7.5" customHeight="1" thickTop="1">
      <c r="B52" s="75"/>
      <c r="C52" s="90"/>
      <c r="D52" s="90"/>
      <c r="E52" s="90"/>
      <c r="F52" s="90"/>
      <c r="G52" s="90"/>
      <c r="H52" s="187"/>
      <c r="I52" s="188"/>
      <c r="J52" s="157"/>
      <c r="K52" s="234"/>
      <c r="L52" s="171"/>
      <c r="M52" s="187"/>
      <c r="N52" s="187"/>
      <c r="O52" s="199"/>
      <c r="P52" s="171"/>
      <c r="Q52" s="158"/>
    </row>
    <row r="53" spans="2:22">
      <c r="B53" s="28" t="s">
        <v>15</v>
      </c>
      <c r="C53" s="29"/>
      <c r="D53" s="21"/>
      <c r="E53" s="21"/>
      <c r="F53" s="21"/>
      <c r="G53" s="21"/>
      <c r="H53" s="168"/>
      <c r="I53" s="169"/>
      <c r="J53" s="157"/>
      <c r="K53" s="234"/>
      <c r="L53" s="184"/>
      <c r="M53" s="168"/>
      <c r="N53" s="168"/>
      <c r="O53" s="199"/>
      <c r="P53" s="184"/>
      <c r="Q53" s="158"/>
    </row>
    <row r="54" spans="2:22">
      <c r="B54" s="1" t="s">
        <v>0</v>
      </c>
      <c r="C54" s="495" t="s">
        <v>262</v>
      </c>
      <c r="D54" s="495"/>
      <c r="E54" s="495"/>
      <c r="F54" s="495" t="s">
        <v>0</v>
      </c>
      <c r="G54" s="496" t="s">
        <v>0</v>
      </c>
      <c r="H54" s="157">
        <v>0</v>
      </c>
      <c r="I54" s="191">
        <v>0</v>
      </c>
      <c r="J54" s="157">
        <v>0</v>
      </c>
      <c r="K54" s="234">
        <v>0</v>
      </c>
      <c r="L54" s="189"/>
      <c r="M54" s="157">
        <v>0</v>
      </c>
      <c r="N54" s="157">
        <v>0</v>
      </c>
      <c r="O54" s="204"/>
      <c r="P54" s="189"/>
      <c r="Q54" s="158">
        <f>SUM(H54:K54)</f>
        <v>0</v>
      </c>
      <c r="V54" s="37"/>
    </row>
    <row r="55" spans="2:22">
      <c r="B55" s="2" t="s">
        <v>0</v>
      </c>
      <c r="C55" s="495" t="s">
        <v>61</v>
      </c>
      <c r="D55" s="495"/>
      <c r="E55" s="495"/>
      <c r="F55" s="495" t="s">
        <v>0</v>
      </c>
      <c r="G55" s="496" t="s">
        <v>0</v>
      </c>
      <c r="H55" s="157">
        <v>0</v>
      </c>
      <c r="I55" s="191">
        <v>0</v>
      </c>
      <c r="J55" s="157">
        <v>0</v>
      </c>
      <c r="K55" s="234">
        <v>0</v>
      </c>
      <c r="L55" s="189"/>
      <c r="M55" s="157">
        <v>0</v>
      </c>
      <c r="N55" s="157">
        <v>0</v>
      </c>
      <c r="O55" s="204"/>
      <c r="P55" s="189"/>
      <c r="Q55" s="158">
        <f>SUM(H55:K55)</f>
        <v>0</v>
      </c>
      <c r="V55" s="37"/>
    </row>
    <row r="56" spans="2:22">
      <c r="B56" s="7" t="s">
        <v>0</v>
      </c>
      <c r="C56" s="557" t="s">
        <v>0</v>
      </c>
      <c r="D56" s="557" t="s">
        <v>0</v>
      </c>
      <c r="E56" s="557" t="s">
        <v>0</v>
      </c>
      <c r="F56" s="557" t="s">
        <v>0</v>
      </c>
      <c r="G56" s="558" t="s">
        <v>0</v>
      </c>
      <c r="H56" s="157">
        <v>0</v>
      </c>
      <c r="I56" s="191">
        <v>0</v>
      </c>
      <c r="J56" s="157">
        <v>0</v>
      </c>
      <c r="K56" s="234">
        <v>0</v>
      </c>
      <c r="L56" s="189"/>
      <c r="M56" s="157">
        <v>0</v>
      </c>
      <c r="N56" s="157">
        <v>0</v>
      </c>
      <c r="O56" s="204"/>
      <c r="P56" s="189"/>
      <c r="Q56" s="158">
        <f>SUM(H56:K56)</f>
        <v>0</v>
      </c>
      <c r="V56" s="37"/>
    </row>
    <row r="57" spans="2:22" hidden="1">
      <c r="B57" s="7" t="s">
        <v>0</v>
      </c>
      <c r="C57" s="557" t="s">
        <v>0</v>
      </c>
      <c r="D57" s="557" t="s">
        <v>0</v>
      </c>
      <c r="E57" s="557" t="s">
        <v>0</v>
      </c>
      <c r="F57" s="557" t="s">
        <v>0</v>
      </c>
      <c r="G57" s="558" t="s">
        <v>0</v>
      </c>
      <c r="H57" s="157">
        <v>0</v>
      </c>
      <c r="I57" s="191">
        <v>0</v>
      </c>
      <c r="J57" s="157">
        <v>0</v>
      </c>
      <c r="K57" s="234">
        <v>0</v>
      </c>
      <c r="L57" s="189"/>
      <c r="M57" s="157">
        <v>0</v>
      </c>
      <c r="N57" s="157">
        <v>0</v>
      </c>
      <c r="O57" s="204"/>
      <c r="P57" s="189"/>
      <c r="Q57" s="158">
        <f>SUM(H57:K57)</f>
        <v>0</v>
      </c>
    </row>
    <row r="58" spans="2:22">
      <c r="B58" s="208" t="s">
        <v>0</v>
      </c>
      <c r="C58" s="559" t="s">
        <v>0</v>
      </c>
      <c r="D58" s="559" t="s">
        <v>0</v>
      </c>
      <c r="E58" s="559" t="s">
        <v>0</v>
      </c>
      <c r="F58" s="559" t="s">
        <v>0</v>
      </c>
      <c r="G58" s="560" t="s">
        <v>0</v>
      </c>
      <c r="H58" s="157">
        <v>0</v>
      </c>
      <c r="I58" s="191">
        <v>0</v>
      </c>
      <c r="J58" s="157">
        <v>0</v>
      </c>
      <c r="K58" s="234">
        <v>0</v>
      </c>
      <c r="L58" s="189"/>
      <c r="M58" s="157">
        <v>0</v>
      </c>
      <c r="N58" s="157">
        <v>0</v>
      </c>
      <c r="O58" s="204"/>
      <c r="P58" s="189"/>
      <c r="Q58" s="158">
        <f>SUM(H58:K58)</f>
        <v>0</v>
      </c>
    </row>
    <row r="59" spans="2:22" ht="6.75" hidden="1" customHeight="1">
      <c r="B59" s="13"/>
      <c r="C59" s="14"/>
      <c r="D59" s="11"/>
      <c r="E59" s="11"/>
      <c r="F59" s="11"/>
      <c r="G59" s="15"/>
      <c r="H59" s="168"/>
      <c r="I59" s="169"/>
      <c r="J59" s="168"/>
      <c r="K59" s="168"/>
      <c r="L59" s="189"/>
      <c r="M59" s="168"/>
      <c r="N59" s="168"/>
      <c r="O59" s="204"/>
      <c r="P59" s="184"/>
      <c r="Q59" s="168"/>
    </row>
    <row r="60" spans="2:22" ht="16" thickBot="1">
      <c r="B60" s="96" t="s">
        <v>8</v>
      </c>
      <c r="C60" s="97"/>
      <c r="D60" s="98"/>
      <c r="E60" s="98"/>
      <c r="F60" s="98"/>
      <c r="G60" s="98"/>
      <c r="H60" s="178">
        <f>ROUND(SUM(H52:H59),0)</f>
        <v>0</v>
      </c>
      <c r="I60" s="179">
        <f>ROUND(SUM(I52:I59),0)</f>
        <v>0</v>
      </c>
      <c r="J60" s="178">
        <f>ROUND(SUM(J52:J59),0)</f>
        <v>0</v>
      </c>
      <c r="K60" s="384">
        <f>ROUND(SUM(K52:K59),0)</f>
        <v>0</v>
      </c>
      <c r="L60" s="171"/>
      <c r="M60" s="178">
        <f>ROUND(SUM(M52:M59),0)</f>
        <v>0</v>
      </c>
      <c r="N60" s="159">
        <f>ROUND(SUM(N52:N59),0)</f>
        <v>0</v>
      </c>
      <c r="O60" s="206"/>
      <c r="P60" s="171"/>
      <c r="Q60" s="185">
        <f>ROUND(SUM(Q52:Q59),0)</f>
        <v>0</v>
      </c>
      <c r="S60" s="144" t="str">
        <f>IF((H60+I60+J60+K60)=Q60,+$AB$3,+$AC$3)</f>
        <v>ok</v>
      </c>
      <c r="T60" s="144" t="str">
        <f>IF((+H60+I60+J60+K60)=Q60,+$AB$3,+$AC$3)</f>
        <v>ok</v>
      </c>
      <c r="U60" s="144"/>
    </row>
    <row r="61" spans="2:22" ht="8.25" customHeight="1" thickTop="1">
      <c r="B61" s="10"/>
      <c r="C61" s="11"/>
      <c r="D61" s="21"/>
      <c r="E61" s="21"/>
      <c r="F61" s="21"/>
      <c r="G61" s="11"/>
      <c r="H61" s="74"/>
      <c r="I61" s="73"/>
      <c r="J61" s="74"/>
      <c r="K61" s="73"/>
      <c r="L61" s="189"/>
      <c r="M61" s="74"/>
      <c r="N61" s="74"/>
      <c r="O61" s="204"/>
      <c r="P61" s="6"/>
      <c r="Q61" s="158"/>
    </row>
    <row r="62" spans="2:22" ht="18.75" customHeight="1">
      <c r="B62" s="28" t="s">
        <v>16</v>
      </c>
      <c r="C62" s="29"/>
      <c r="D62" s="21"/>
      <c r="E62" s="21"/>
      <c r="F62" s="21"/>
      <c r="G62" s="11"/>
      <c r="H62" s="12"/>
      <c r="I62" s="50"/>
      <c r="J62" s="12"/>
      <c r="K62" s="50"/>
      <c r="L62" s="189"/>
      <c r="M62" s="12"/>
      <c r="N62" s="12"/>
      <c r="O62" s="204"/>
      <c r="P62" s="5"/>
      <c r="Q62" s="158"/>
      <c r="V62" s="37"/>
    </row>
    <row r="63" spans="2:22" ht="27.75" customHeight="1" thickBot="1">
      <c r="B63" s="565" t="s">
        <v>219</v>
      </c>
      <c r="C63" s="566"/>
      <c r="D63" s="566"/>
      <c r="E63" s="566"/>
      <c r="F63" s="566"/>
      <c r="G63" s="567"/>
      <c r="H63" s="154"/>
      <c r="I63" s="190"/>
      <c r="J63" s="154"/>
      <c r="K63" s="190"/>
      <c r="L63" s="155"/>
      <c r="M63" s="154"/>
      <c r="N63" s="154"/>
      <c r="O63" s="141"/>
      <c r="P63" s="155"/>
      <c r="Q63" s="158"/>
      <c r="V63" s="37"/>
    </row>
    <row r="64" spans="2:22" ht="16" thickBot="1">
      <c r="B64" s="497" t="s">
        <v>179</v>
      </c>
      <c r="C64" s="498"/>
      <c r="D64" s="330" t="s">
        <v>184</v>
      </c>
      <c r="E64" s="551" t="s">
        <v>185</v>
      </c>
      <c r="F64" s="552"/>
      <c r="G64" s="330" t="s">
        <v>181</v>
      </c>
      <c r="H64" s="157">
        <v>0</v>
      </c>
      <c r="I64" s="191">
        <v>0</v>
      </c>
      <c r="J64" s="157">
        <v>0</v>
      </c>
      <c r="K64" s="191">
        <v>0</v>
      </c>
      <c r="L64" s="189"/>
      <c r="M64" s="157">
        <v>0</v>
      </c>
      <c r="N64" s="157">
        <v>0</v>
      </c>
      <c r="O64" s="204"/>
      <c r="P64" s="189"/>
      <c r="Q64" s="158">
        <f t="shared" ref="Q64:Q69" si="4">SUM(H64:K64)</f>
        <v>0</v>
      </c>
      <c r="V64" s="37"/>
    </row>
    <row r="65" spans="1:256" ht="16" thickBot="1">
      <c r="B65" s="499"/>
      <c r="C65" s="500"/>
      <c r="D65" s="337">
        <v>0</v>
      </c>
      <c r="E65" s="505" t="s">
        <v>0</v>
      </c>
      <c r="F65" s="500"/>
      <c r="G65" s="339">
        <v>0</v>
      </c>
      <c r="H65" s="157">
        <v>0</v>
      </c>
      <c r="I65" s="191">
        <v>0</v>
      </c>
      <c r="J65" s="157">
        <v>0</v>
      </c>
      <c r="K65" s="191">
        <v>0</v>
      </c>
      <c r="L65" s="189"/>
      <c r="M65" s="157">
        <v>0</v>
      </c>
      <c r="N65" s="157">
        <v>0</v>
      </c>
      <c r="O65" s="204"/>
      <c r="P65" s="189"/>
      <c r="Q65" s="158">
        <f t="shared" si="4"/>
        <v>0</v>
      </c>
      <c r="V65" s="37"/>
    </row>
    <row r="66" spans="1:256" ht="16" thickBot="1">
      <c r="B66" s="499" t="s">
        <v>0</v>
      </c>
      <c r="C66" s="500"/>
      <c r="D66" s="338">
        <v>0</v>
      </c>
      <c r="E66" s="505" t="s">
        <v>0</v>
      </c>
      <c r="F66" s="500"/>
      <c r="G66" s="339">
        <v>0</v>
      </c>
      <c r="H66" s="157">
        <v>0</v>
      </c>
      <c r="I66" s="191">
        <v>0</v>
      </c>
      <c r="J66" s="157">
        <v>0</v>
      </c>
      <c r="K66" s="191">
        <v>0</v>
      </c>
      <c r="L66" s="189"/>
      <c r="M66" s="157">
        <v>0</v>
      </c>
      <c r="N66" s="157">
        <v>0</v>
      </c>
      <c r="O66" s="204"/>
      <c r="P66" s="189"/>
      <c r="Q66" s="158">
        <f t="shared" si="4"/>
        <v>0</v>
      </c>
      <c r="V66" s="37"/>
    </row>
    <row r="67" spans="1:256" ht="16" thickBot="1">
      <c r="B67" s="499" t="s">
        <v>0</v>
      </c>
      <c r="C67" s="500"/>
      <c r="D67" s="338">
        <v>0</v>
      </c>
      <c r="E67" s="505" t="s">
        <v>0</v>
      </c>
      <c r="F67" s="500"/>
      <c r="G67" s="339">
        <v>0</v>
      </c>
      <c r="H67" s="157">
        <v>0</v>
      </c>
      <c r="I67" s="191">
        <v>0</v>
      </c>
      <c r="J67" s="157">
        <v>0</v>
      </c>
      <c r="K67" s="191">
        <v>0</v>
      </c>
      <c r="L67" s="189"/>
      <c r="M67" s="157">
        <v>0</v>
      </c>
      <c r="N67" s="157">
        <v>0</v>
      </c>
      <c r="O67" s="204"/>
      <c r="P67" s="189"/>
      <c r="Q67" s="158">
        <f t="shared" si="4"/>
        <v>0</v>
      </c>
      <c r="V67" s="37"/>
    </row>
    <row r="68" spans="1:256" ht="16" hidden="1" thickBot="1">
      <c r="B68" s="499" t="s">
        <v>0</v>
      </c>
      <c r="C68" s="500"/>
      <c r="D68" s="338">
        <v>0</v>
      </c>
      <c r="E68" s="505" t="s">
        <v>0</v>
      </c>
      <c r="F68" s="500"/>
      <c r="G68" s="339">
        <v>0</v>
      </c>
      <c r="H68" s="157">
        <v>0</v>
      </c>
      <c r="I68" s="191">
        <v>0</v>
      </c>
      <c r="J68" s="157">
        <v>0</v>
      </c>
      <c r="K68" s="191">
        <v>0</v>
      </c>
      <c r="L68" s="189"/>
      <c r="M68" s="157">
        <v>0</v>
      </c>
      <c r="N68" s="157">
        <v>0</v>
      </c>
      <c r="O68" s="204"/>
      <c r="P68" s="189"/>
      <c r="Q68" s="158">
        <f t="shared" si="4"/>
        <v>0</v>
      </c>
    </row>
    <row r="69" spans="1:256" ht="16" thickBot="1">
      <c r="B69" s="499" t="s">
        <v>0</v>
      </c>
      <c r="C69" s="500"/>
      <c r="D69" s="338">
        <v>0</v>
      </c>
      <c r="E69" s="505" t="s">
        <v>0</v>
      </c>
      <c r="F69" s="500"/>
      <c r="G69" s="339">
        <v>0</v>
      </c>
      <c r="H69" s="157">
        <v>0</v>
      </c>
      <c r="I69" s="191">
        <v>0</v>
      </c>
      <c r="J69" s="157">
        <v>0</v>
      </c>
      <c r="K69" s="385">
        <v>0</v>
      </c>
      <c r="L69" s="189"/>
      <c r="M69" s="157">
        <v>0</v>
      </c>
      <c r="N69" s="157">
        <v>0</v>
      </c>
      <c r="O69" s="204"/>
      <c r="P69" s="189"/>
      <c r="Q69" s="158">
        <f t="shared" si="4"/>
        <v>0</v>
      </c>
    </row>
    <row r="70" spans="1:256" ht="16.5" hidden="1" customHeight="1">
      <c r="B70" s="13"/>
      <c r="C70" s="14"/>
      <c r="D70" s="11"/>
      <c r="E70" s="11"/>
      <c r="F70" s="11"/>
      <c r="G70" s="16"/>
      <c r="H70" s="154"/>
      <c r="I70" s="154"/>
      <c r="J70" s="154"/>
      <c r="K70" s="154"/>
      <c r="L70" s="155"/>
      <c r="M70" s="154"/>
      <c r="N70" s="154"/>
      <c r="O70" s="206"/>
      <c r="P70" s="155"/>
      <c r="Q70" s="154"/>
    </row>
    <row r="71" spans="1:256" ht="16.5" customHeight="1" thickBot="1">
      <c r="B71" s="100" t="s">
        <v>5</v>
      </c>
      <c r="C71" s="101"/>
      <c r="D71" s="102"/>
      <c r="E71" s="102"/>
      <c r="F71" s="102"/>
      <c r="G71" s="103"/>
      <c r="H71" s="178">
        <f>ROUND(SUM(H61:H70),0)</f>
        <v>0</v>
      </c>
      <c r="I71" s="179">
        <f>ROUND(SUM(I61:I70),0)</f>
        <v>0</v>
      </c>
      <c r="J71" s="178">
        <f>ROUND(SUM(J61:J70),0)</f>
        <v>0</v>
      </c>
      <c r="K71" s="384">
        <f>ROUND(SUM(K61:K70),0)</f>
        <v>0</v>
      </c>
      <c r="L71" s="171"/>
      <c r="M71" s="178">
        <f>ROUND(SUM(M61:M70),0)</f>
        <v>0</v>
      </c>
      <c r="N71" s="159">
        <f>ROUND(SUM(N61:N70),0)</f>
        <v>0</v>
      </c>
      <c r="O71" s="441"/>
      <c r="P71" s="442"/>
      <c r="Q71" s="185">
        <f>ROUND(SUM(Q61:Q70),0)</f>
        <v>0</v>
      </c>
      <c r="S71" s="144" t="str">
        <f>IF((H71+I71+J71+K71)=Q71,+$AB$3,+$AC$3)</f>
        <v>ok</v>
      </c>
      <c r="T71" s="144" t="str">
        <f>IF((+H71+M71+N71+O71)=Q71,+$AB$3,+$AC$3)</f>
        <v>ok</v>
      </c>
      <c r="U71" s="144"/>
    </row>
    <row r="72" spans="1:256" ht="6.75" customHeight="1" thickTop="1">
      <c r="B72" s="21"/>
      <c r="C72" s="21"/>
      <c r="D72" s="21"/>
      <c r="E72" s="21"/>
      <c r="F72" s="21"/>
      <c r="G72" s="21"/>
      <c r="H72" s="11"/>
      <c r="I72" s="11"/>
      <c r="J72" s="11"/>
      <c r="K72" s="11"/>
      <c r="L72" s="11"/>
      <c r="M72" s="11"/>
      <c r="N72" s="11"/>
      <c r="O72" s="11"/>
      <c r="P72" s="11"/>
    </row>
    <row r="73" spans="1:256" s="25" customFormat="1" ht="16">
      <c r="A73" s="341"/>
      <c r="B73" s="541" t="str">
        <f>CONCATENATE(B4," - ",B5)</f>
        <v>BUDGET JUSTIFICATION - Calendar Year 2023</v>
      </c>
      <c r="C73" s="541"/>
      <c r="D73" s="541"/>
      <c r="E73" s="541"/>
      <c r="F73" s="541"/>
      <c r="G73" s="541"/>
      <c r="H73" s="541"/>
      <c r="I73" s="541"/>
      <c r="J73" s="541"/>
      <c r="K73" s="541"/>
      <c r="L73" s="541"/>
      <c r="M73" s="541"/>
      <c r="N73" s="541"/>
      <c r="O73" s="541"/>
      <c r="P73" s="541"/>
      <c r="Q73" s="541"/>
      <c r="R73" s="17"/>
      <c r="S73" s="145"/>
      <c r="T73" s="17"/>
      <c r="U73" s="17"/>
      <c r="V73" s="22"/>
      <c r="W73" s="22"/>
      <c r="X73" s="296"/>
      <c r="Y73" s="297"/>
      <c r="Z73" s="297"/>
      <c r="AA73" s="297"/>
      <c r="AB73" s="22"/>
      <c r="AC73" s="22"/>
      <c r="AD73" s="22"/>
      <c r="AE73" s="22"/>
      <c r="AF73" s="22"/>
      <c r="AG73" s="22"/>
      <c r="AH73" s="22"/>
      <c r="AI73" s="22"/>
      <c r="AJ73" s="22"/>
      <c r="AK73" s="22"/>
      <c r="AL73" s="22"/>
      <c r="AM73" s="22"/>
      <c r="AN73" s="22"/>
      <c r="AO73" s="22"/>
      <c r="AP73" s="22"/>
      <c r="AQ73" s="22"/>
      <c r="AR73" s="22"/>
      <c r="AS73" s="22"/>
      <c r="AT73" s="22"/>
      <c r="AU73" s="22"/>
      <c r="AV73" s="22"/>
      <c r="AW73" s="22"/>
      <c r="AX73" s="22"/>
      <c r="AY73" s="22"/>
      <c r="AZ73" s="22"/>
      <c r="BA73" s="22"/>
      <c r="BB73" s="22"/>
      <c r="BC73" s="22"/>
      <c r="BD73" s="22"/>
      <c r="BE73" s="22"/>
      <c r="BF73" s="22"/>
      <c r="BG73" s="22"/>
      <c r="BH73" s="22"/>
      <c r="BI73" s="22"/>
      <c r="BJ73" s="22"/>
      <c r="BK73" s="22"/>
      <c r="BL73" s="22"/>
      <c r="BM73" s="22"/>
      <c r="BN73" s="22"/>
      <c r="BO73" s="22"/>
      <c r="BP73" s="22"/>
      <c r="BQ73" s="22"/>
      <c r="BR73" s="22"/>
      <c r="BS73" s="22"/>
      <c r="BT73" s="22"/>
      <c r="BU73" s="22"/>
      <c r="BV73" s="22"/>
      <c r="BW73" s="22"/>
      <c r="BX73" s="22"/>
      <c r="BY73" s="22"/>
      <c r="BZ73" s="22"/>
      <c r="CA73" s="22"/>
      <c r="CB73" s="22"/>
      <c r="CC73" s="22"/>
      <c r="CD73" s="22"/>
      <c r="CE73" s="22"/>
      <c r="CF73" s="22"/>
      <c r="CG73" s="22"/>
      <c r="CH73" s="22"/>
      <c r="CI73" s="22"/>
      <c r="CJ73" s="22"/>
      <c r="CK73" s="22"/>
      <c r="CL73" s="22"/>
      <c r="CM73" s="22"/>
      <c r="CN73" s="22"/>
      <c r="CO73" s="22"/>
      <c r="CP73" s="22"/>
      <c r="CQ73" s="22"/>
      <c r="CR73" s="22"/>
      <c r="CS73" s="22"/>
      <c r="CT73" s="22"/>
      <c r="CU73" s="22"/>
      <c r="CV73" s="22"/>
      <c r="CW73" s="22"/>
      <c r="CX73" s="22"/>
      <c r="CY73" s="22"/>
      <c r="CZ73" s="22"/>
      <c r="DA73" s="22"/>
      <c r="DB73" s="22"/>
      <c r="DC73" s="22"/>
      <c r="DD73" s="22"/>
      <c r="DE73" s="22"/>
      <c r="DF73" s="22"/>
      <c r="DG73" s="22"/>
      <c r="DH73" s="22"/>
      <c r="DI73" s="22"/>
      <c r="DJ73" s="22"/>
      <c r="DK73" s="22"/>
      <c r="DL73" s="22"/>
      <c r="DM73" s="22"/>
      <c r="DN73" s="22"/>
      <c r="DO73" s="22"/>
      <c r="DP73" s="22"/>
      <c r="DQ73" s="22"/>
      <c r="DR73" s="22"/>
      <c r="DS73" s="22"/>
      <c r="DT73" s="22"/>
      <c r="DU73" s="22"/>
      <c r="DV73" s="22"/>
      <c r="DW73" s="22"/>
      <c r="DX73" s="22"/>
      <c r="DY73" s="22"/>
      <c r="DZ73" s="22"/>
      <c r="EA73" s="22"/>
      <c r="EB73" s="22"/>
      <c r="EC73" s="22"/>
      <c r="ED73" s="22"/>
      <c r="EE73" s="22"/>
      <c r="EF73" s="22"/>
      <c r="EG73" s="22"/>
      <c r="EH73" s="22"/>
      <c r="EI73" s="22"/>
      <c r="EJ73" s="22"/>
      <c r="EK73" s="22"/>
      <c r="EL73" s="22"/>
      <c r="EM73" s="22"/>
      <c r="EN73" s="22"/>
      <c r="EO73" s="22"/>
      <c r="EP73" s="22"/>
      <c r="EQ73" s="22"/>
      <c r="ER73" s="22"/>
      <c r="ES73" s="22"/>
      <c r="ET73" s="22"/>
      <c r="EU73" s="22"/>
      <c r="EV73" s="22"/>
      <c r="EW73" s="22"/>
      <c r="EX73" s="22"/>
      <c r="EY73" s="22"/>
      <c r="EZ73" s="22"/>
      <c r="FA73" s="22"/>
      <c r="FB73" s="22"/>
      <c r="FC73" s="22"/>
      <c r="FD73" s="22"/>
      <c r="FE73" s="22"/>
      <c r="FF73" s="22"/>
      <c r="FG73" s="22"/>
      <c r="FH73" s="22"/>
      <c r="FI73" s="22"/>
      <c r="FJ73" s="22"/>
      <c r="FK73" s="22"/>
      <c r="FL73" s="22"/>
      <c r="FM73" s="22"/>
      <c r="FN73" s="22"/>
      <c r="FO73" s="22"/>
      <c r="FP73" s="22"/>
      <c r="FQ73" s="22"/>
      <c r="FR73" s="22"/>
      <c r="FS73" s="22"/>
      <c r="FT73" s="22"/>
      <c r="FU73" s="22"/>
      <c r="FV73" s="22"/>
      <c r="FW73" s="22"/>
      <c r="FX73" s="22"/>
      <c r="FY73" s="22"/>
      <c r="FZ73" s="22"/>
      <c r="GA73" s="22"/>
      <c r="GB73" s="22"/>
      <c r="GC73" s="22"/>
      <c r="GD73" s="22"/>
      <c r="GE73" s="22"/>
      <c r="GF73" s="22"/>
      <c r="GG73" s="22"/>
      <c r="GH73" s="22"/>
      <c r="GI73" s="22"/>
      <c r="GJ73" s="22"/>
      <c r="GK73" s="22"/>
      <c r="GL73" s="22"/>
      <c r="GM73" s="22"/>
      <c r="GN73" s="22"/>
      <c r="GO73" s="22"/>
      <c r="GP73" s="22"/>
      <c r="GQ73" s="22"/>
      <c r="GR73" s="22"/>
      <c r="GS73" s="22"/>
      <c r="GT73" s="22"/>
      <c r="GU73" s="22"/>
      <c r="GV73" s="22"/>
      <c r="GW73" s="22"/>
      <c r="GX73" s="22"/>
      <c r="GY73" s="22"/>
      <c r="GZ73" s="22"/>
      <c r="HA73" s="22"/>
      <c r="HB73" s="22"/>
      <c r="HC73" s="22"/>
      <c r="HD73" s="22"/>
      <c r="HE73" s="22"/>
      <c r="HF73" s="22"/>
      <c r="HG73" s="22"/>
      <c r="HH73" s="22"/>
      <c r="HI73" s="22"/>
      <c r="HJ73" s="22"/>
      <c r="HK73" s="22"/>
      <c r="HL73" s="22"/>
      <c r="HM73" s="22"/>
      <c r="HN73" s="22"/>
      <c r="HO73" s="22"/>
      <c r="HP73" s="22"/>
      <c r="HQ73" s="22"/>
      <c r="HR73" s="22"/>
      <c r="HS73" s="22"/>
      <c r="HT73" s="22"/>
      <c r="HU73" s="22"/>
      <c r="HV73" s="22"/>
      <c r="HW73" s="22"/>
      <c r="HX73" s="22"/>
      <c r="HY73" s="22"/>
      <c r="HZ73" s="22"/>
      <c r="IA73" s="22"/>
      <c r="IB73" s="22"/>
      <c r="IC73" s="22"/>
      <c r="ID73" s="22"/>
      <c r="IE73" s="22"/>
      <c r="IF73" s="22"/>
      <c r="IG73" s="22"/>
      <c r="IH73" s="22"/>
      <c r="II73" s="22"/>
      <c r="IJ73" s="22"/>
      <c r="IK73" s="22"/>
      <c r="IL73" s="22"/>
      <c r="IM73" s="22"/>
      <c r="IN73" s="22"/>
      <c r="IO73" s="22"/>
      <c r="IP73" s="22"/>
      <c r="IQ73" s="22"/>
      <c r="IR73" s="22"/>
      <c r="IS73" s="22"/>
      <c r="IT73" s="22"/>
      <c r="IU73" s="22"/>
      <c r="IV73" s="22"/>
    </row>
    <row r="74" spans="1:256" s="25" customFormat="1" ht="4.5" customHeight="1">
      <c r="A74" s="341"/>
      <c r="B74" s="21"/>
      <c r="C74" s="21"/>
      <c r="D74" s="21"/>
      <c r="E74" s="21"/>
      <c r="F74" s="21"/>
      <c r="G74" s="21"/>
      <c r="H74" s="11"/>
      <c r="I74" s="11"/>
      <c r="J74" s="11"/>
      <c r="K74" s="11"/>
      <c r="L74" s="11"/>
      <c r="M74" s="11"/>
      <c r="N74" s="11"/>
      <c r="O74" s="11"/>
      <c r="P74" s="11"/>
      <c r="Q74" s="17"/>
      <c r="R74" s="17"/>
      <c r="S74" s="145"/>
      <c r="T74" s="17"/>
      <c r="U74" s="17"/>
      <c r="V74" s="22"/>
      <c r="W74" s="22"/>
      <c r="X74" s="296"/>
      <c r="Y74" s="297"/>
      <c r="Z74" s="297"/>
      <c r="AA74" s="297"/>
      <c r="AB74" s="22"/>
      <c r="AC74" s="22"/>
      <c r="AD74" s="22"/>
      <c r="AE74" s="22"/>
      <c r="AF74" s="22"/>
      <c r="AG74" s="22"/>
      <c r="AH74" s="22"/>
      <c r="AI74" s="22"/>
      <c r="AJ74" s="22"/>
      <c r="AK74" s="22"/>
      <c r="AL74" s="22"/>
      <c r="AM74" s="22"/>
      <c r="AN74" s="22"/>
      <c r="AO74" s="22"/>
      <c r="AP74" s="22"/>
      <c r="AQ74" s="22"/>
      <c r="AR74" s="22"/>
      <c r="AS74" s="22"/>
      <c r="AT74" s="22"/>
      <c r="AU74" s="22"/>
      <c r="AV74" s="22"/>
      <c r="AW74" s="22"/>
      <c r="AX74" s="22"/>
      <c r="AY74" s="22"/>
      <c r="AZ74" s="22"/>
      <c r="BA74" s="22"/>
      <c r="BB74" s="22"/>
      <c r="BC74" s="22"/>
      <c r="BD74" s="22"/>
      <c r="BE74" s="22"/>
      <c r="BF74" s="22"/>
      <c r="BG74" s="22"/>
      <c r="BH74" s="22"/>
      <c r="BI74" s="22"/>
      <c r="BJ74" s="22"/>
      <c r="BK74" s="22"/>
      <c r="BL74" s="22"/>
      <c r="BM74" s="22"/>
      <c r="BN74" s="22"/>
      <c r="BO74" s="22"/>
      <c r="BP74" s="22"/>
      <c r="BQ74" s="22"/>
      <c r="BR74" s="22"/>
      <c r="BS74" s="22"/>
      <c r="BT74" s="22"/>
      <c r="BU74" s="22"/>
      <c r="BV74" s="22"/>
      <c r="BW74" s="22"/>
      <c r="BX74" s="22"/>
      <c r="BY74" s="22"/>
      <c r="BZ74" s="22"/>
      <c r="CA74" s="22"/>
      <c r="CB74" s="22"/>
      <c r="CC74" s="22"/>
      <c r="CD74" s="22"/>
      <c r="CE74" s="22"/>
      <c r="CF74" s="22"/>
      <c r="CG74" s="22"/>
      <c r="CH74" s="22"/>
      <c r="CI74" s="22"/>
      <c r="CJ74" s="22"/>
      <c r="CK74" s="22"/>
      <c r="CL74" s="22"/>
      <c r="CM74" s="22"/>
      <c r="CN74" s="22"/>
      <c r="CO74" s="22"/>
      <c r="CP74" s="22"/>
      <c r="CQ74" s="22"/>
      <c r="CR74" s="22"/>
      <c r="CS74" s="22"/>
      <c r="CT74" s="22"/>
      <c r="CU74" s="22"/>
      <c r="CV74" s="22"/>
      <c r="CW74" s="22"/>
      <c r="CX74" s="22"/>
      <c r="CY74" s="22"/>
      <c r="CZ74" s="22"/>
      <c r="DA74" s="22"/>
      <c r="DB74" s="22"/>
      <c r="DC74" s="22"/>
      <c r="DD74" s="22"/>
      <c r="DE74" s="22"/>
      <c r="DF74" s="22"/>
      <c r="DG74" s="22"/>
      <c r="DH74" s="22"/>
      <c r="DI74" s="22"/>
      <c r="DJ74" s="22"/>
      <c r="DK74" s="22"/>
      <c r="DL74" s="22"/>
      <c r="DM74" s="22"/>
      <c r="DN74" s="22"/>
      <c r="DO74" s="22"/>
      <c r="DP74" s="22"/>
      <c r="DQ74" s="22"/>
      <c r="DR74" s="22"/>
      <c r="DS74" s="22"/>
      <c r="DT74" s="22"/>
      <c r="DU74" s="22"/>
      <c r="DV74" s="22"/>
      <c r="DW74" s="22"/>
      <c r="DX74" s="22"/>
      <c r="DY74" s="22"/>
      <c r="DZ74" s="22"/>
      <c r="EA74" s="22"/>
      <c r="EB74" s="22"/>
      <c r="EC74" s="22"/>
      <c r="ED74" s="22"/>
      <c r="EE74" s="22"/>
      <c r="EF74" s="22"/>
      <c r="EG74" s="22"/>
      <c r="EH74" s="22"/>
      <c r="EI74" s="22"/>
      <c r="EJ74" s="22"/>
      <c r="EK74" s="22"/>
      <c r="EL74" s="22"/>
      <c r="EM74" s="22"/>
      <c r="EN74" s="22"/>
      <c r="EO74" s="22"/>
      <c r="EP74" s="22"/>
      <c r="EQ74" s="22"/>
      <c r="ER74" s="22"/>
      <c r="ES74" s="22"/>
      <c r="ET74" s="22"/>
      <c r="EU74" s="22"/>
      <c r="EV74" s="22"/>
      <c r="EW74" s="22"/>
      <c r="EX74" s="22"/>
      <c r="EY74" s="22"/>
      <c r="EZ74" s="22"/>
      <c r="FA74" s="22"/>
      <c r="FB74" s="22"/>
      <c r="FC74" s="22"/>
      <c r="FD74" s="22"/>
      <c r="FE74" s="22"/>
      <c r="FF74" s="22"/>
      <c r="FG74" s="22"/>
      <c r="FH74" s="22"/>
      <c r="FI74" s="22"/>
      <c r="FJ74" s="22"/>
      <c r="FK74" s="22"/>
      <c r="FL74" s="22"/>
      <c r="FM74" s="22"/>
      <c r="FN74" s="22"/>
      <c r="FO74" s="22"/>
      <c r="FP74" s="22"/>
      <c r="FQ74" s="22"/>
      <c r="FR74" s="22"/>
      <c r="FS74" s="22"/>
      <c r="FT74" s="22"/>
      <c r="FU74" s="22"/>
      <c r="FV74" s="22"/>
      <c r="FW74" s="22"/>
      <c r="FX74" s="22"/>
      <c r="FY74" s="22"/>
      <c r="FZ74" s="22"/>
      <c r="GA74" s="22"/>
      <c r="GB74" s="22"/>
      <c r="GC74" s="22"/>
      <c r="GD74" s="22"/>
      <c r="GE74" s="22"/>
      <c r="GF74" s="22"/>
      <c r="GG74" s="22"/>
      <c r="GH74" s="22"/>
      <c r="GI74" s="22"/>
      <c r="GJ74" s="22"/>
      <c r="GK74" s="22"/>
      <c r="GL74" s="22"/>
      <c r="GM74" s="22"/>
      <c r="GN74" s="22"/>
      <c r="GO74" s="22"/>
      <c r="GP74" s="22"/>
      <c r="GQ74" s="22"/>
      <c r="GR74" s="22"/>
      <c r="GS74" s="22"/>
      <c r="GT74" s="22"/>
      <c r="GU74" s="22"/>
      <c r="GV74" s="22"/>
      <c r="GW74" s="22"/>
      <c r="GX74" s="22"/>
      <c r="GY74" s="22"/>
      <c r="GZ74" s="22"/>
      <c r="HA74" s="22"/>
      <c r="HB74" s="22"/>
      <c r="HC74" s="22"/>
      <c r="HD74" s="22"/>
      <c r="HE74" s="22"/>
      <c r="HF74" s="22"/>
      <c r="HG74" s="22"/>
      <c r="HH74" s="22"/>
      <c r="HI74" s="22"/>
      <c r="HJ74" s="22"/>
      <c r="HK74" s="22"/>
      <c r="HL74" s="22"/>
      <c r="HM74" s="22"/>
      <c r="HN74" s="22"/>
      <c r="HO74" s="22"/>
      <c r="HP74" s="22"/>
      <c r="HQ74" s="22"/>
      <c r="HR74" s="22"/>
      <c r="HS74" s="22"/>
      <c r="HT74" s="22"/>
      <c r="HU74" s="22"/>
      <c r="HV74" s="22"/>
      <c r="HW74" s="22"/>
      <c r="HX74" s="22"/>
      <c r="HY74" s="22"/>
      <c r="HZ74" s="22"/>
      <c r="IA74" s="22"/>
      <c r="IB74" s="22"/>
      <c r="IC74" s="22"/>
      <c r="ID74" s="22"/>
      <c r="IE74" s="22"/>
      <c r="IF74" s="22"/>
      <c r="IG74" s="22"/>
      <c r="IH74" s="22"/>
      <c r="II74" s="22"/>
      <c r="IJ74" s="22"/>
      <c r="IK74" s="22"/>
      <c r="IL74" s="22"/>
      <c r="IM74" s="22"/>
      <c r="IN74" s="22"/>
      <c r="IO74" s="22"/>
      <c r="IP74" s="22"/>
      <c r="IQ74" s="22"/>
      <c r="IR74" s="22"/>
      <c r="IS74" s="22"/>
      <c r="IT74" s="22"/>
      <c r="IU74" s="22"/>
      <c r="IV74" s="22"/>
    </row>
    <row r="75" spans="1:256" ht="16">
      <c r="A75" s="342"/>
      <c r="B75" s="309" t="str">
        <f>+B8</f>
        <v>SBDC Code:</v>
      </c>
      <c r="C75" s="22"/>
      <c r="D75" s="512">
        <f>+D8</f>
        <v>0</v>
      </c>
      <c r="E75" s="512"/>
      <c r="F75" s="319"/>
      <c r="G75" s="320"/>
      <c r="H75" s="19"/>
      <c r="I75" s="19"/>
      <c r="J75" s="19"/>
      <c r="K75" s="25"/>
      <c r="L75" s="25"/>
      <c r="M75" s="25"/>
      <c r="N75" s="25"/>
      <c r="O75" s="25"/>
      <c r="P75" s="25"/>
      <c r="Q75" s="26"/>
      <c r="R75" s="22"/>
      <c r="S75" s="146"/>
      <c r="T75" s="22"/>
      <c r="U75" s="22"/>
    </row>
    <row r="76" spans="1:256" ht="16.5" thickBot="1">
      <c r="A76" s="342"/>
      <c r="B76" s="310" t="str">
        <f>+B9</f>
        <v>SBDC Name:</v>
      </c>
      <c r="C76" s="23"/>
      <c r="D76" s="316">
        <f>+D9</f>
        <v>0</v>
      </c>
      <c r="E76" s="318"/>
      <c r="F76" s="318"/>
      <c r="G76" s="318"/>
      <c r="H76" s="19"/>
      <c r="I76" s="19"/>
      <c r="J76" s="19"/>
      <c r="K76" s="19"/>
      <c r="L76" s="19"/>
      <c r="M76" s="19"/>
      <c r="N76" s="19"/>
      <c r="O76" s="19"/>
      <c r="P76" s="19"/>
      <c r="Q76" s="22"/>
      <c r="R76" s="22"/>
      <c r="S76" s="146"/>
      <c r="T76" s="22"/>
      <c r="U76" s="22"/>
    </row>
    <row r="77" spans="1:256" ht="16" thickBot="1">
      <c r="B77" s="21"/>
      <c r="C77" s="21"/>
      <c r="D77" s="316" t="s">
        <v>194</v>
      </c>
      <c r="E77" s="519" t="e">
        <f>VLOOKUP($D$8,$V$4:$AC$35,6,FALSE)</f>
        <v>#N/A</v>
      </c>
      <c r="F77" s="519"/>
      <c r="G77" s="21"/>
      <c r="I77" s="21"/>
      <c r="J77" s="21"/>
      <c r="K77" s="21"/>
      <c r="L77" s="21"/>
      <c r="M77" s="21"/>
      <c r="N77" s="21"/>
      <c r="O77" s="21"/>
      <c r="P77" s="21"/>
    </row>
    <row r="78" spans="1:256" ht="16" thickTop="1">
      <c r="B78" s="53"/>
      <c r="C78" s="54"/>
      <c r="D78" s="54"/>
      <c r="E78" s="54"/>
      <c r="F78" s="54"/>
      <c r="G78" s="54"/>
      <c r="H78" s="55"/>
      <c r="I78" s="56" t="s">
        <v>13</v>
      </c>
      <c r="J78" s="57" t="s">
        <v>13</v>
      </c>
      <c r="K78" s="58" t="s">
        <v>88</v>
      </c>
      <c r="L78" s="6"/>
      <c r="M78" s="57"/>
      <c r="N78" s="57"/>
      <c r="O78" s="132"/>
      <c r="P78" s="6"/>
      <c r="Q78" s="59"/>
    </row>
    <row r="79" spans="1:256" ht="16.5" customHeight="1">
      <c r="B79" s="60"/>
      <c r="C79" s="61"/>
      <c r="E79" s="62"/>
      <c r="F79" s="62"/>
      <c r="G79" s="61"/>
      <c r="H79" s="301">
        <v>1</v>
      </c>
      <c r="I79" s="63" t="s">
        <v>19</v>
      </c>
      <c r="J79" s="64" t="s">
        <v>19</v>
      </c>
      <c r="K79" s="65" t="s">
        <v>41</v>
      </c>
      <c r="L79" s="5"/>
      <c r="M79" s="135" t="s">
        <v>13</v>
      </c>
      <c r="N79" s="134" t="s">
        <v>88</v>
      </c>
      <c r="O79" s="137" t="s">
        <v>41</v>
      </c>
      <c r="P79" s="5"/>
      <c r="Q79" s="66"/>
    </row>
    <row r="80" spans="1:256" ht="16" thickBot="1">
      <c r="B80" s="67" t="s">
        <v>14</v>
      </c>
      <c r="C80" s="68"/>
      <c r="D80" s="68"/>
      <c r="E80" s="68"/>
      <c r="F80" s="68"/>
      <c r="G80" s="68"/>
      <c r="H80" s="69" t="s">
        <v>20</v>
      </c>
      <c r="I80" s="307" t="s">
        <v>178</v>
      </c>
      <c r="J80" s="69" t="s">
        <v>83</v>
      </c>
      <c r="K80" s="70" t="s">
        <v>19</v>
      </c>
      <c r="L80" s="5"/>
      <c r="M80" s="64" t="s">
        <v>19</v>
      </c>
      <c r="N80" s="136" t="s">
        <v>19</v>
      </c>
      <c r="O80" s="138" t="s">
        <v>19</v>
      </c>
      <c r="P80" s="5"/>
      <c r="Q80" s="71" t="s">
        <v>21</v>
      </c>
    </row>
    <row r="81" spans="2:256" ht="6" customHeight="1" thickTop="1">
      <c r="B81" s="10"/>
      <c r="C81" s="11"/>
      <c r="D81" s="21"/>
      <c r="E81" s="21"/>
      <c r="F81" s="21"/>
      <c r="G81" s="11"/>
      <c r="H81" s="160"/>
      <c r="I81" s="192"/>
      <c r="J81" s="160"/>
      <c r="K81" s="192"/>
      <c r="L81" s="155"/>
      <c r="M81" s="160"/>
      <c r="N81" s="160"/>
      <c r="O81" s="206"/>
      <c r="P81" s="155"/>
      <c r="Q81" s="162"/>
    </row>
    <row r="82" spans="2:256">
      <c r="B82" s="28" t="s">
        <v>17</v>
      </c>
      <c r="C82" s="29"/>
      <c r="D82" s="21"/>
      <c r="E82" s="21"/>
      <c r="F82" s="21"/>
      <c r="G82" s="11"/>
      <c r="H82" s="154"/>
      <c r="I82" s="190"/>
      <c r="J82" s="154"/>
      <c r="K82" s="190"/>
      <c r="L82" s="155"/>
      <c r="M82" s="154"/>
      <c r="N82" s="154"/>
      <c r="O82" s="206"/>
      <c r="P82" s="155"/>
      <c r="Q82" s="156"/>
    </row>
    <row r="83" spans="2:256" ht="16" thickBot="1">
      <c r="B83" s="553" t="s">
        <v>220</v>
      </c>
      <c r="C83" s="554"/>
      <c r="D83" s="554"/>
      <c r="E83" s="554"/>
      <c r="F83" s="554"/>
      <c r="G83" s="555"/>
      <c r="H83" s="154"/>
      <c r="I83" s="190"/>
      <c r="J83" s="154"/>
      <c r="K83" s="190"/>
      <c r="L83" s="155"/>
      <c r="M83" s="154"/>
      <c r="N83" s="154"/>
      <c r="O83" s="206"/>
      <c r="P83" s="155"/>
      <c r="Q83" s="156"/>
    </row>
    <row r="84" spans="2:256" ht="16" thickBot="1">
      <c r="B84" s="497" t="s">
        <v>179</v>
      </c>
      <c r="C84" s="498"/>
      <c r="D84" s="330" t="s">
        <v>184</v>
      </c>
      <c r="E84" s="551" t="s">
        <v>185</v>
      </c>
      <c r="F84" s="552"/>
      <c r="G84" s="330" t="s">
        <v>181</v>
      </c>
      <c r="H84" s="157">
        <v>0</v>
      </c>
      <c r="I84" s="191">
        <v>0</v>
      </c>
      <c r="J84" s="157">
        <v>0</v>
      </c>
      <c r="K84" s="191">
        <v>0</v>
      </c>
      <c r="L84" s="155"/>
      <c r="M84" s="205">
        <f t="shared" ref="M84:M90" si="5">ROUND(+I84+J84,0)</f>
        <v>0</v>
      </c>
      <c r="N84" s="154">
        <f t="shared" ref="N84:N90" si="6">ROUND(+K84,0)</f>
        <v>0</v>
      </c>
      <c r="O84" s="206"/>
      <c r="P84" s="155"/>
      <c r="Q84" s="158">
        <f t="shared" ref="Q84:Q90" si="7">ROUND(+SUM(H84:K84),0)</f>
        <v>0</v>
      </c>
    </row>
    <row r="85" spans="2:256" ht="16" thickBot="1">
      <c r="B85" s="499" t="s">
        <v>0</v>
      </c>
      <c r="C85" s="500"/>
      <c r="D85" s="337">
        <v>0</v>
      </c>
      <c r="E85" s="505" t="s">
        <v>0</v>
      </c>
      <c r="F85" s="500"/>
      <c r="G85" s="339">
        <v>0</v>
      </c>
      <c r="H85" s="157">
        <v>0</v>
      </c>
      <c r="I85" s="191">
        <v>0</v>
      </c>
      <c r="J85" s="157">
        <v>0</v>
      </c>
      <c r="K85" s="191">
        <v>0</v>
      </c>
      <c r="L85" s="155"/>
      <c r="M85" s="205">
        <f t="shared" si="5"/>
        <v>0</v>
      </c>
      <c r="N85" s="154">
        <f t="shared" si="6"/>
        <v>0</v>
      </c>
      <c r="O85" s="206"/>
      <c r="P85" s="155"/>
      <c r="Q85" s="158">
        <f t="shared" si="7"/>
        <v>0</v>
      </c>
    </row>
    <row r="86" spans="2:256" ht="16" thickBot="1">
      <c r="B86" s="499" t="s">
        <v>0</v>
      </c>
      <c r="C86" s="500"/>
      <c r="D86" s="337">
        <v>0</v>
      </c>
      <c r="E86" s="505" t="s">
        <v>0</v>
      </c>
      <c r="F86" s="500"/>
      <c r="G86" s="339">
        <v>0</v>
      </c>
      <c r="H86" s="157">
        <v>0</v>
      </c>
      <c r="I86" s="191">
        <v>0</v>
      </c>
      <c r="J86" s="157">
        <v>0</v>
      </c>
      <c r="K86" s="191">
        <v>0</v>
      </c>
      <c r="L86" s="155"/>
      <c r="M86" s="205">
        <f t="shared" si="5"/>
        <v>0</v>
      </c>
      <c r="N86" s="154">
        <f t="shared" si="6"/>
        <v>0</v>
      </c>
      <c r="O86" s="206"/>
      <c r="P86" s="155"/>
      <c r="Q86" s="158">
        <f t="shared" si="7"/>
        <v>0</v>
      </c>
    </row>
    <row r="87" spans="2:256" ht="16" thickBot="1">
      <c r="B87" s="499" t="s">
        <v>0</v>
      </c>
      <c r="C87" s="500"/>
      <c r="D87" s="337">
        <v>0</v>
      </c>
      <c r="E87" s="505" t="s">
        <v>0</v>
      </c>
      <c r="F87" s="500"/>
      <c r="G87" s="339">
        <v>0</v>
      </c>
      <c r="H87" s="157">
        <v>0</v>
      </c>
      <c r="I87" s="191">
        <v>0</v>
      </c>
      <c r="J87" s="157">
        <v>0</v>
      </c>
      <c r="K87" s="191">
        <v>0</v>
      </c>
      <c r="L87" s="155"/>
      <c r="M87" s="205">
        <f t="shared" si="5"/>
        <v>0</v>
      </c>
      <c r="N87" s="154">
        <f t="shared" si="6"/>
        <v>0</v>
      </c>
      <c r="O87" s="206"/>
      <c r="P87" s="155"/>
      <c r="Q87" s="158">
        <f t="shared" si="7"/>
        <v>0</v>
      </c>
    </row>
    <row r="88" spans="2:256" ht="16" thickBot="1">
      <c r="B88" s="499" t="s">
        <v>0</v>
      </c>
      <c r="C88" s="500"/>
      <c r="D88" s="337">
        <v>0</v>
      </c>
      <c r="E88" s="505" t="s">
        <v>0</v>
      </c>
      <c r="F88" s="500"/>
      <c r="G88" s="339">
        <v>0</v>
      </c>
      <c r="H88" s="157">
        <v>0</v>
      </c>
      <c r="I88" s="191">
        <v>0</v>
      </c>
      <c r="J88" s="157">
        <v>0</v>
      </c>
      <c r="K88" s="191">
        <v>0</v>
      </c>
      <c r="L88" s="155"/>
      <c r="M88" s="205">
        <f t="shared" si="5"/>
        <v>0</v>
      </c>
      <c r="N88" s="154">
        <f t="shared" si="6"/>
        <v>0</v>
      </c>
      <c r="O88" s="206"/>
      <c r="P88" s="155"/>
      <c r="Q88" s="158">
        <f t="shared" si="7"/>
        <v>0</v>
      </c>
    </row>
    <row r="89" spans="2:256" ht="16" hidden="1" thickBot="1">
      <c r="B89" s="499" t="s">
        <v>0</v>
      </c>
      <c r="C89" s="500"/>
      <c r="D89" s="337">
        <v>0</v>
      </c>
      <c r="E89" s="505" t="s">
        <v>0</v>
      </c>
      <c r="F89" s="500"/>
      <c r="G89" s="339">
        <v>0</v>
      </c>
      <c r="H89" s="157">
        <v>0</v>
      </c>
      <c r="I89" s="191">
        <v>0</v>
      </c>
      <c r="J89" s="157">
        <v>0</v>
      </c>
      <c r="K89" s="191">
        <v>0</v>
      </c>
      <c r="L89" s="155"/>
      <c r="M89" s="205">
        <f t="shared" si="5"/>
        <v>0</v>
      </c>
      <c r="N89" s="154">
        <f t="shared" si="6"/>
        <v>0</v>
      </c>
      <c r="O89" s="206"/>
      <c r="P89" s="155"/>
      <c r="Q89" s="158">
        <f t="shared" si="7"/>
        <v>0</v>
      </c>
    </row>
    <row r="90" spans="2:256" ht="16" thickBot="1">
      <c r="B90" s="499" t="s">
        <v>0</v>
      </c>
      <c r="C90" s="500"/>
      <c r="D90" s="337">
        <v>0</v>
      </c>
      <c r="E90" s="505" t="s">
        <v>0</v>
      </c>
      <c r="F90" s="500"/>
      <c r="G90" s="339">
        <v>0</v>
      </c>
      <c r="H90" s="157">
        <v>0</v>
      </c>
      <c r="I90" s="191">
        <v>0</v>
      </c>
      <c r="J90" s="157">
        <v>0</v>
      </c>
      <c r="K90" s="191">
        <v>0</v>
      </c>
      <c r="L90" s="155"/>
      <c r="M90" s="205">
        <f t="shared" si="5"/>
        <v>0</v>
      </c>
      <c r="N90" s="154">
        <f t="shared" si="6"/>
        <v>0</v>
      </c>
      <c r="O90" s="206"/>
      <c r="P90" s="155"/>
      <c r="Q90" s="158">
        <f t="shared" si="7"/>
        <v>0</v>
      </c>
    </row>
    <row r="91" spans="2:256" ht="5.25" hidden="1" customHeight="1">
      <c r="B91" s="10"/>
      <c r="C91" s="11"/>
      <c r="D91" s="11"/>
      <c r="E91" s="11"/>
      <c r="F91" s="11"/>
      <c r="G91" s="11"/>
      <c r="H91" s="154"/>
      <c r="I91" s="190"/>
      <c r="J91" s="154"/>
      <c r="K91" s="190"/>
      <c r="L91" s="155"/>
      <c r="M91" s="154"/>
      <c r="N91" s="154"/>
      <c r="O91" s="206"/>
      <c r="P91" s="155"/>
      <c r="Q91" s="156"/>
    </row>
    <row r="92" spans="2:256" ht="16" thickBot="1">
      <c r="B92" s="28" t="s">
        <v>4</v>
      </c>
      <c r="C92" s="29"/>
      <c r="D92" s="11"/>
      <c r="E92" s="11"/>
      <c r="F92" s="11"/>
      <c r="G92" s="11"/>
      <c r="H92" s="178">
        <f>ROUND(SUM(H81:H91),0)</f>
        <v>0</v>
      </c>
      <c r="I92" s="179">
        <f>ROUND(SUM(I81:I91),0)</f>
        <v>0</v>
      </c>
      <c r="J92" s="178">
        <f>ROUND(SUM(J81:J91),0)</f>
        <v>0</v>
      </c>
      <c r="K92" s="179">
        <f>ROUND(SUM(K81:K91),0)</f>
        <v>0</v>
      </c>
      <c r="L92" s="171"/>
      <c r="M92" s="178">
        <f>ROUND(SUM(M81:M91),0)</f>
        <v>0</v>
      </c>
      <c r="N92" s="159">
        <f>ROUND(SUM(N81:N91),0)</f>
        <v>0</v>
      </c>
      <c r="O92" s="206"/>
      <c r="P92" s="171"/>
      <c r="Q92" s="185">
        <f>ROUND(SUM(Q81:Q91),0)</f>
        <v>0</v>
      </c>
      <c r="S92" s="144" t="str">
        <f>IF((H92+I92+J92+K92)=Q92,+$AB$3,+$AC$3)</f>
        <v>ok</v>
      </c>
      <c r="T92" s="144" t="str">
        <f>IF((+H92+M92+N92+O92)=Q92,+$AB$3,+$AC$3)</f>
        <v>ok</v>
      </c>
      <c r="U92" s="144"/>
    </row>
    <row r="93" spans="2:256" ht="16" thickTop="1">
      <c r="B93" s="75"/>
      <c r="C93" s="90"/>
      <c r="D93" s="90"/>
      <c r="E93" s="90"/>
      <c r="F93" s="90"/>
      <c r="G93" s="90"/>
      <c r="H93" s="160"/>
      <c r="I93" s="192"/>
      <c r="J93" s="160"/>
      <c r="K93" s="192"/>
      <c r="L93" s="155"/>
      <c r="M93" s="160"/>
      <c r="N93" s="160"/>
      <c r="O93" s="206"/>
      <c r="P93" s="155"/>
      <c r="Q93" s="162"/>
    </row>
    <row r="94" spans="2:256">
      <c r="B94" s="91" t="s">
        <v>187</v>
      </c>
      <c r="C94" s="29"/>
      <c r="D94" s="21"/>
      <c r="E94" s="21"/>
      <c r="F94" s="21"/>
      <c r="G94" s="21"/>
      <c r="H94" s="154"/>
      <c r="I94" s="190"/>
      <c r="J94" s="154"/>
      <c r="K94" s="190"/>
      <c r="L94" s="155"/>
      <c r="M94" s="154"/>
      <c r="N94" s="154"/>
      <c r="O94" s="206"/>
      <c r="P94" s="155"/>
      <c r="Q94" s="156"/>
    </row>
    <row r="95" spans="2:256">
      <c r="B95" s="373" t="s">
        <v>168</v>
      </c>
      <c r="C95" s="547" t="s">
        <v>221</v>
      </c>
      <c r="D95" s="547"/>
      <c r="E95" s="547"/>
      <c r="F95" s="547"/>
      <c r="G95" s="276"/>
      <c r="H95" s="157">
        <v>0</v>
      </c>
      <c r="I95" s="191">
        <v>0</v>
      </c>
      <c r="J95" s="157">
        <v>0</v>
      </c>
      <c r="K95" s="191">
        <v>0</v>
      </c>
      <c r="L95" s="249"/>
      <c r="M95" s="205">
        <f t="shared" ref="M95:M113" si="8">ROUND(+I95+J95,0)</f>
        <v>0</v>
      </c>
      <c r="N95" s="154">
        <f t="shared" ref="N95:N113" si="9">ROUND(+K95,0)</f>
        <v>0</v>
      </c>
      <c r="O95" s="206"/>
      <c r="P95" s="155"/>
      <c r="Q95" s="158">
        <f t="shared" ref="Q95:Q114" si="10">ROUND(+SUM(H95:K95),0)</f>
        <v>0</v>
      </c>
      <c r="V95" s="21"/>
      <c r="W95" s="21"/>
      <c r="AB95" s="21"/>
      <c r="AC95" s="21"/>
      <c r="AD95" s="21"/>
      <c r="AE95" s="21"/>
      <c r="AF95" s="21"/>
      <c r="AG95" s="21"/>
      <c r="AH95" s="21"/>
      <c r="AI95" s="21"/>
      <c r="AJ95" s="21"/>
      <c r="AK95" s="21"/>
      <c r="AL95" s="21"/>
      <c r="AM95" s="21"/>
      <c r="AN95" s="21"/>
      <c r="AO95" s="21"/>
      <c r="AP95" s="21"/>
      <c r="AQ95" s="21"/>
      <c r="AR95" s="21"/>
      <c r="AS95" s="21"/>
      <c r="AT95" s="21"/>
      <c r="AU95" s="21"/>
      <c r="AV95" s="21"/>
      <c r="AW95" s="21"/>
      <c r="AX95" s="21"/>
      <c r="AY95" s="21"/>
      <c r="AZ95" s="21"/>
      <c r="BA95" s="21"/>
      <c r="BB95" s="21"/>
      <c r="BC95" s="21"/>
      <c r="BD95" s="21"/>
      <c r="BE95" s="21"/>
      <c r="BF95" s="21"/>
      <c r="BG95" s="21"/>
      <c r="BH95" s="21"/>
      <c r="BI95" s="21"/>
      <c r="BJ95" s="21"/>
      <c r="BK95" s="21"/>
      <c r="BL95" s="21"/>
      <c r="BM95" s="21"/>
      <c r="BN95" s="21"/>
      <c r="BO95" s="21"/>
      <c r="BP95" s="21"/>
      <c r="BQ95" s="21"/>
      <c r="BR95" s="21"/>
      <c r="BS95" s="21"/>
      <c r="BT95" s="21"/>
      <c r="BU95" s="21"/>
      <c r="BV95" s="21"/>
      <c r="BW95" s="21"/>
      <c r="BX95" s="21"/>
      <c r="BY95" s="21"/>
      <c r="BZ95" s="21"/>
      <c r="CA95" s="21"/>
      <c r="CB95" s="21"/>
      <c r="CC95" s="21"/>
      <c r="CD95" s="21"/>
      <c r="CE95" s="21"/>
      <c r="CF95" s="21"/>
      <c r="CG95" s="21"/>
      <c r="CH95" s="21"/>
      <c r="CI95" s="21"/>
      <c r="CJ95" s="21"/>
      <c r="CK95" s="21"/>
      <c r="CL95" s="21"/>
      <c r="CM95" s="21"/>
      <c r="CN95" s="21"/>
      <c r="CO95" s="21"/>
      <c r="CP95" s="21"/>
      <c r="CQ95" s="21"/>
      <c r="CR95" s="21"/>
      <c r="CS95" s="21"/>
      <c r="CT95" s="21"/>
      <c r="CU95" s="21"/>
      <c r="CV95" s="21"/>
      <c r="CW95" s="21"/>
      <c r="CX95" s="21"/>
      <c r="CY95" s="21"/>
      <c r="CZ95" s="21"/>
      <c r="DA95" s="21"/>
      <c r="DB95" s="21"/>
      <c r="DC95" s="21"/>
      <c r="DD95" s="21"/>
      <c r="DE95" s="21"/>
      <c r="DF95" s="21"/>
      <c r="DG95" s="21"/>
      <c r="DH95" s="21"/>
      <c r="DI95" s="21"/>
      <c r="DJ95" s="21"/>
      <c r="DK95" s="21"/>
      <c r="DL95" s="21"/>
      <c r="DM95" s="21"/>
      <c r="DN95" s="21"/>
      <c r="DO95" s="21"/>
      <c r="DP95" s="21"/>
      <c r="DQ95" s="21"/>
      <c r="DR95" s="21"/>
      <c r="DS95" s="21"/>
      <c r="DT95" s="21"/>
      <c r="DU95" s="21"/>
      <c r="DV95" s="21"/>
      <c r="DW95" s="21"/>
      <c r="DX95" s="21"/>
      <c r="DY95" s="21"/>
      <c r="DZ95" s="21"/>
      <c r="EA95" s="21"/>
      <c r="EB95" s="21"/>
      <c r="EC95" s="21"/>
      <c r="ED95" s="21"/>
      <c r="EE95" s="21"/>
      <c r="EF95" s="21"/>
      <c r="EG95" s="21"/>
      <c r="EH95" s="21"/>
      <c r="EI95" s="21"/>
      <c r="EJ95" s="21"/>
      <c r="EK95" s="21"/>
      <c r="EL95" s="21"/>
      <c r="EM95" s="21"/>
      <c r="EN95" s="21"/>
      <c r="EO95" s="21"/>
      <c r="EP95" s="21"/>
      <c r="EQ95" s="21"/>
      <c r="ER95" s="21"/>
      <c r="ES95" s="21"/>
      <c r="ET95" s="21"/>
      <c r="EU95" s="21"/>
      <c r="EV95" s="21"/>
      <c r="EW95" s="21"/>
      <c r="EX95" s="21"/>
      <c r="EY95" s="21"/>
      <c r="EZ95" s="21"/>
      <c r="FA95" s="21"/>
      <c r="FB95" s="21"/>
      <c r="FC95" s="21"/>
      <c r="FD95" s="21"/>
      <c r="FE95" s="21"/>
      <c r="FF95" s="21"/>
      <c r="FG95" s="21"/>
      <c r="FH95" s="21"/>
      <c r="FI95" s="21"/>
      <c r="FJ95" s="21"/>
      <c r="FK95" s="21"/>
      <c r="FL95" s="21"/>
      <c r="FM95" s="21"/>
      <c r="FN95" s="21"/>
      <c r="FO95" s="21"/>
      <c r="FP95" s="21"/>
      <c r="FQ95" s="21"/>
      <c r="FR95" s="21"/>
      <c r="FS95" s="21"/>
      <c r="FT95" s="21"/>
      <c r="FU95" s="21"/>
      <c r="FV95" s="21"/>
      <c r="FW95" s="21"/>
      <c r="FX95" s="21"/>
      <c r="FY95" s="21"/>
      <c r="FZ95" s="21"/>
      <c r="GA95" s="21"/>
      <c r="GB95" s="21"/>
      <c r="GC95" s="21"/>
      <c r="GD95" s="21"/>
      <c r="GE95" s="21"/>
      <c r="GF95" s="21"/>
      <c r="GG95" s="21"/>
      <c r="GH95" s="21"/>
      <c r="GI95" s="21"/>
      <c r="GJ95" s="21"/>
      <c r="GK95" s="21"/>
      <c r="GL95" s="21"/>
      <c r="GM95" s="21"/>
      <c r="GN95" s="21"/>
      <c r="GO95" s="21"/>
      <c r="GP95" s="21"/>
      <c r="GQ95" s="21"/>
      <c r="GR95" s="21"/>
      <c r="GS95" s="21"/>
      <c r="GT95" s="21"/>
      <c r="GU95" s="21"/>
      <c r="GV95" s="21"/>
      <c r="GW95" s="21"/>
      <c r="GX95" s="21"/>
      <c r="GY95" s="21"/>
      <c r="GZ95" s="21"/>
      <c r="HA95" s="21"/>
      <c r="HB95" s="21"/>
      <c r="HC95" s="21"/>
      <c r="HD95" s="21"/>
      <c r="HE95" s="21"/>
      <c r="HF95" s="21"/>
      <c r="HG95" s="21"/>
      <c r="HH95" s="21"/>
      <c r="HI95" s="21"/>
      <c r="HJ95" s="21"/>
      <c r="HK95" s="21"/>
      <c r="HL95" s="21"/>
      <c r="HM95" s="21"/>
      <c r="HN95" s="21"/>
      <c r="HO95" s="21"/>
      <c r="HP95" s="21"/>
      <c r="HQ95" s="21"/>
      <c r="HR95" s="21"/>
      <c r="HS95" s="21"/>
      <c r="HT95" s="21"/>
      <c r="HU95" s="21"/>
      <c r="HV95" s="21"/>
      <c r="HW95" s="21"/>
      <c r="HX95" s="21"/>
      <c r="HY95" s="21"/>
      <c r="HZ95" s="21"/>
      <c r="IA95" s="21"/>
      <c r="IB95" s="21"/>
      <c r="IC95" s="21"/>
      <c r="ID95" s="21"/>
      <c r="IE95" s="21"/>
      <c r="IF95" s="21"/>
      <c r="IG95" s="21"/>
      <c r="IH95" s="21"/>
      <c r="II95" s="21"/>
      <c r="IJ95" s="21"/>
      <c r="IK95" s="21"/>
      <c r="IL95" s="21"/>
      <c r="IM95" s="21"/>
      <c r="IN95" s="21"/>
      <c r="IO95" s="21"/>
      <c r="IP95" s="21"/>
      <c r="IQ95" s="21"/>
      <c r="IR95" s="21"/>
      <c r="IS95" s="21"/>
      <c r="IT95" s="21"/>
      <c r="IU95" s="21"/>
      <c r="IV95" s="21"/>
    </row>
    <row r="96" spans="2:256">
      <c r="B96" s="373" t="s">
        <v>168</v>
      </c>
      <c r="C96" s="547" t="s">
        <v>195</v>
      </c>
      <c r="D96" s="547"/>
      <c r="E96" s="547"/>
      <c r="F96" s="547"/>
      <c r="G96" s="276"/>
      <c r="H96" s="157">
        <v>0</v>
      </c>
      <c r="I96" s="191">
        <v>0</v>
      </c>
      <c r="J96" s="157">
        <v>0</v>
      </c>
      <c r="K96" s="191">
        <v>0</v>
      </c>
      <c r="L96" s="249"/>
      <c r="M96" s="205">
        <f t="shared" si="8"/>
        <v>0</v>
      </c>
      <c r="N96" s="154">
        <f t="shared" si="9"/>
        <v>0</v>
      </c>
      <c r="O96" s="206"/>
      <c r="P96" s="155"/>
      <c r="Q96" s="158">
        <f t="shared" si="10"/>
        <v>0</v>
      </c>
      <c r="V96" s="21"/>
      <c r="W96" s="21"/>
      <c r="AB96" s="21"/>
      <c r="AC96" s="21"/>
      <c r="AD96" s="21"/>
      <c r="AE96" s="21"/>
      <c r="AF96" s="21"/>
      <c r="AG96" s="21"/>
      <c r="AH96" s="21"/>
      <c r="AI96" s="21"/>
      <c r="AJ96" s="21"/>
      <c r="AK96" s="21"/>
      <c r="AL96" s="21"/>
      <c r="AM96" s="21"/>
      <c r="AN96" s="21"/>
      <c r="AO96" s="21"/>
      <c r="AP96" s="21"/>
      <c r="AQ96" s="21"/>
      <c r="AR96" s="21"/>
      <c r="AS96" s="21"/>
      <c r="AT96" s="21"/>
      <c r="AU96" s="21"/>
      <c r="AV96" s="21"/>
      <c r="AW96" s="21"/>
      <c r="AX96" s="21"/>
      <c r="AY96" s="21"/>
      <c r="AZ96" s="21"/>
      <c r="BA96" s="21"/>
      <c r="BB96" s="21"/>
      <c r="BC96" s="21"/>
      <c r="BD96" s="21"/>
      <c r="BE96" s="21"/>
      <c r="BF96" s="21"/>
      <c r="BG96" s="21"/>
      <c r="BH96" s="21"/>
      <c r="BI96" s="21"/>
      <c r="BJ96" s="21"/>
      <c r="BK96" s="21"/>
      <c r="BL96" s="21"/>
      <c r="BM96" s="21"/>
      <c r="BN96" s="21"/>
      <c r="BO96" s="21"/>
      <c r="BP96" s="21"/>
      <c r="BQ96" s="21"/>
      <c r="BR96" s="21"/>
      <c r="BS96" s="21"/>
      <c r="BT96" s="21"/>
      <c r="BU96" s="21"/>
      <c r="BV96" s="21"/>
      <c r="BW96" s="21"/>
      <c r="BX96" s="21"/>
      <c r="BY96" s="21"/>
      <c r="BZ96" s="21"/>
      <c r="CA96" s="21"/>
      <c r="CB96" s="21"/>
      <c r="CC96" s="21"/>
      <c r="CD96" s="21"/>
      <c r="CE96" s="21"/>
      <c r="CF96" s="21"/>
      <c r="CG96" s="21"/>
      <c r="CH96" s="21"/>
      <c r="CI96" s="21"/>
      <c r="CJ96" s="21"/>
      <c r="CK96" s="21"/>
      <c r="CL96" s="21"/>
      <c r="CM96" s="21"/>
      <c r="CN96" s="21"/>
      <c r="CO96" s="21"/>
      <c r="CP96" s="21"/>
      <c r="CQ96" s="21"/>
      <c r="CR96" s="21"/>
      <c r="CS96" s="21"/>
      <c r="CT96" s="21"/>
      <c r="CU96" s="21"/>
      <c r="CV96" s="21"/>
      <c r="CW96" s="21"/>
      <c r="CX96" s="21"/>
      <c r="CY96" s="21"/>
      <c r="CZ96" s="21"/>
      <c r="DA96" s="21"/>
      <c r="DB96" s="21"/>
      <c r="DC96" s="21"/>
      <c r="DD96" s="21"/>
      <c r="DE96" s="21"/>
      <c r="DF96" s="21"/>
      <c r="DG96" s="21"/>
      <c r="DH96" s="21"/>
      <c r="DI96" s="21"/>
      <c r="DJ96" s="21"/>
      <c r="DK96" s="21"/>
      <c r="DL96" s="21"/>
      <c r="DM96" s="21"/>
      <c r="DN96" s="21"/>
      <c r="DO96" s="21"/>
      <c r="DP96" s="21"/>
      <c r="DQ96" s="21"/>
      <c r="DR96" s="21"/>
      <c r="DS96" s="21"/>
      <c r="DT96" s="21"/>
      <c r="DU96" s="21"/>
      <c r="DV96" s="21"/>
      <c r="DW96" s="21"/>
      <c r="DX96" s="21"/>
      <c r="DY96" s="21"/>
      <c r="DZ96" s="21"/>
      <c r="EA96" s="21"/>
      <c r="EB96" s="21"/>
      <c r="EC96" s="21"/>
      <c r="ED96" s="21"/>
      <c r="EE96" s="21"/>
      <c r="EF96" s="21"/>
      <c r="EG96" s="21"/>
      <c r="EH96" s="21"/>
      <c r="EI96" s="21"/>
      <c r="EJ96" s="21"/>
      <c r="EK96" s="21"/>
      <c r="EL96" s="21"/>
      <c r="EM96" s="21"/>
      <c r="EN96" s="21"/>
      <c r="EO96" s="21"/>
      <c r="EP96" s="21"/>
      <c r="EQ96" s="21"/>
      <c r="ER96" s="21"/>
      <c r="ES96" s="21"/>
      <c r="ET96" s="21"/>
      <c r="EU96" s="21"/>
      <c r="EV96" s="21"/>
      <c r="EW96" s="21"/>
      <c r="EX96" s="21"/>
      <c r="EY96" s="21"/>
      <c r="EZ96" s="21"/>
      <c r="FA96" s="21"/>
      <c r="FB96" s="21"/>
      <c r="FC96" s="21"/>
      <c r="FD96" s="21"/>
      <c r="FE96" s="21"/>
      <c r="FF96" s="21"/>
      <c r="FG96" s="21"/>
      <c r="FH96" s="21"/>
      <c r="FI96" s="21"/>
      <c r="FJ96" s="21"/>
      <c r="FK96" s="21"/>
      <c r="FL96" s="21"/>
      <c r="FM96" s="21"/>
      <c r="FN96" s="21"/>
      <c r="FO96" s="21"/>
      <c r="FP96" s="21"/>
      <c r="FQ96" s="21"/>
      <c r="FR96" s="21"/>
      <c r="FS96" s="21"/>
      <c r="FT96" s="21"/>
      <c r="FU96" s="21"/>
      <c r="FV96" s="21"/>
      <c r="FW96" s="21"/>
      <c r="FX96" s="21"/>
      <c r="FY96" s="21"/>
      <c r="FZ96" s="21"/>
      <c r="GA96" s="21"/>
      <c r="GB96" s="21"/>
      <c r="GC96" s="21"/>
      <c r="GD96" s="21"/>
      <c r="GE96" s="21"/>
      <c r="GF96" s="21"/>
      <c r="GG96" s="21"/>
      <c r="GH96" s="21"/>
      <c r="GI96" s="21"/>
      <c r="GJ96" s="21"/>
      <c r="GK96" s="21"/>
      <c r="GL96" s="21"/>
      <c r="GM96" s="21"/>
      <c r="GN96" s="21"/>
      <c r="GO96" s="21"/>
      <c r="GP96" s="21"/>
      <c r="GQ96" s="21"/>
      <c r="GR96" s="21"/>
      <c r="GS96" s="21"/>
      <c r="GT96" s="21"/>
      <c r="GU96" s="21"/>
      <c r="GV96" s="21"/>
      <c r="GW96" s="21"/>
      <c r="GX96" s="21"/>
      <c r="GY96" s="21"/>
      <c r="GZ96" s="21"/>
      <c r="HA96" s="21"/>
      <c r="HB96" s="21"/>
      <c r="HC96" s="21"/>
      <c r="HD96" s="21"/>
      <c r="HE96" s="21"/>
      <c r="HF96" s="21"/>
      <c r="HG96" s="21"/>
      <c r="HH96" s="21"/>
      <c r="HI96" s="21"/>
      <c r="HJ96" s="21"/>
      <c r="HK96" s="21"/>
      <c r="HL96" s="21"/>
      <c r="HM96" s="21"/>
      <c r="HN96" s="21"/>
      <c r="HO96" s="21"/>
      <c r="HP96" s="21"/>
      <c r="HQ96" s="21"/>
      <c r="HR96" s="21"/>
      <c r="HS96" s="21"/>
      <c r="HT96" s="21"/>
      <c r="HU96" s="21"/>
      <c r="HV96" s="21"/>
      <c r="HW96" s="21"/>
      <c r="HX96" s="21"/>
      <c r="HY96" s="21"/>
      <c r="HZ96" s="21"/>
      <c r="IA96" s="21"/>
      <c r="IB96" s="21"/>
      <c r="IC96" s="21"/>
      <c r="ID96" s="21"/>
      <c r="IE96" s="21"/>
      <c r="IF96" s="21"/>
      <c r="IG96" s="21"/>
      <c r="IH96" s="21"/>
      <c r="II96" s="21"/>
      <c r="IJ96" s="21"/>
      <c r="IK96" s="21"/>
      <c r="IL96" s="21"/>
      <c r="IM96" s="21"/>
      <c r="IN96" s="21"/>
      <c r="IO96" s="21"/>
      <c r="IP96" s="21"/>
      <c r="IQ96" s="21"/>
      <c r="IR96" s="21"/>
      <c r="IS96" s="21"/>
      <c r="IT96" s="21"/>
      <c r="IU96" s="21"/>
      <c r="IV96" s="21"/>
    </row>
    <row r="97" spans="2:19">
      <c r="B97" s="2"/>
      <c r="C97" s="547" t="s">
        <v>142</v>
      </c>
      <c r="D97" s="547"/>
      <c r="E97" s="547"/>
      <c r="F97" s="547"/>
      <c r="G97" s="276"/>
      <c r="H97" s="157">
        <v>0</v>
      </c>
      <c r="I97" s="191">
        <v>0</v>
      </c>
      <c r="J97" s="157">
        <v>0</v>
      </c>
      <c r="K97" s="191">
        <v>0</v>
      </c>
      <c r="L97" s="249"/>
      <c r="M97" s="205">
        <f t="shared" si="8"/>
        <v>0</v>
      </c>
      <c r="N97" s="154">
        <f t="shared" si="9"/>
        <v>0</v>
      </c>
      <c r="O97" s="206"/>
      <c r="P97" s="155"/>
      <c r="Q97" s="158">
        <f t="shared" si="10"/>
        <v>0</v>
      </c>
      <c r="R97" s="21"/>
      <c r="S97" s="147"/>
    </row>
    <row r="98" spans="2:19">
      <c r="B98" s="2"/>
      <c r="C98" s="547" t="s">
        <v>272</v>
      </c>
      <c r="D98" s="547"/>
      <c r="E98" s="547"/>
      <c r="F98" s="547"/>
      <c r="G98" s="276" t="s">
        <v>0</v>
      </c>
      <c r="H98" s="157">
        <v>0</v>
      </c>
      <c r="I98" s="191">
        <v>0</v>
      </c>
      <c r="J98" s="157">
        <v>0</v>
      </c>
      <c r="K98" s="191">
        <v>0</v>
      </c>
      <c r="L98" s="249"/>
      <c r="M98" s="205">
        <f t="shared" si="8"/>
        <v>0</v>
      </c>
      <c r="N98" s="154">
        <f t="shared" si="9"/>
        <v>0</v>
      </c>
      <c r="O98" s="206"/>
      <c r="P98" s="155"/>
      <c r="Q98" s="158">
        <f t="shared" si="10"/>
        <v>0</v>
      </c>
      <c r="R98" s="21"/>
      <c r="S98" s="147"/>
    </row>
    <row r="99" spans="2:19">
      <c r="B99" s="2"/>
      <c r="C99" s="547" t="s">
        <v>274</v>
      </c>
      <c r="D99" s="547"/>
      <c r="E99" s="547"/>
      <c r="F99" s="547"/>
      <c r="G99" s="276"/>
      <c r="H99" s="157">
        <v>0</v>
      </c>
      <c r="I99" s="191">
        <v>0</v>
      </c>
      <c r="J99" s="157">
        <v>0</v>
      </c>
      <c r="K99" s="191">
        <v>0</v>
      </c>
      <c r="L99" s="249"/>
      <c r="M99" s="205">
        <f t="shared" si="8"/>
        <v>0</v>
      </c>
      <c r="N99" s="154">
        <f t="shared" si="9"/>
        <v>0</v>
      </c>
      <c r="O99" s="206"/>
      <c r="P99" s="155"/>
      <c r="Q99" s="158">
        <f t="shared" si="10"/>
        <v>0</v>
      </c>
      <c r="R99" s="21"/>
      <c r="S99" s="147"/>
    </row>
    <row r="100" spans="2:19">
      <c r="B100" s="2"/>
      <c r="C100" s="340" t="s">
        <v>141</v>
      </c>
      <c r="D100" s="340"/>
      <c r="E100" s="340"/>
      <c r="F100" s="340"/>
      <c r="G100" s="276"/>
      <c r="H100" s="157">
        <v>0</v>
      </c>
      <c r="I100" s="191">
        <v>0</v>
      </c>
      <c r="J100" s="157">
        <v>0</v>
      </c>
      <c r="K100" s="191">
        <v>0</v>
      </c>
      <c r="L100" s="249"/>
      <c r="M100" s="205">
        <f t="shared" si="8"/>
        <v>0</v>
      </c>
      <c r="N100" s="154">
        <f t="shared" si="9"/>
        <v>0</v>
      </c>
      <c r="O100" s="206"/>
      <c r="P100" s="155"/>
      <c r="Q100" s="158">
        <f t="shared" si="10"/>
        <v>0</v>
      </c>
      <c r="R100" s="21"/>
      <c r="S100" s="147"/>
    </row>
    <row r="101" spans="2:19">
      <c r="B101" s="2" t="s">
        <v>0</v>
      </c>
      <c r="C101" s="340"/>
      <c r="D101" s="340"/>
      <c r="E101" s="340"/>
      <c r="F101" s="340"/>
      <c r="G101" s="276"/>
      <c r="H101" s="157">
        <v>0</v>
      </c>
      <c r="I101" s="191">
        <v>0</v>
      </c>
      <c r="J101" s="157">
        <v>0</v>
      </c>
      <c r="K101" s="191">
        <v>0</v>
      </c>
      <c r="L101" s="249"/>
      <c r="M101" s="205">
        <f t="shared" si="8"/>
        <v>0</v>
      </c>
      <c r="N101" s="154">
        <f t="shared" si="9"/>
        <v>0</v>
      </c>
      <c r="O101" s="206"/>
      <c r="P101" s="155"/>
      <c r="Q101" s="158">
        <f t="shared" si="10"/>
        <v>0</v>
      </c>
      <c r="R101" s="21"/>
      <c r="S101" s="147"/>
    </row>
    <row r="102" spans="2:19">
      <c r="B102" s="1" t="s">
        <v>0</v>
      </c>
      <c r="C102" s="340"/>
      <c r="D102" s="340"/>
      <c r="E102" s="340"/>
      <c r="F102" s="340"/>
      <c r="G102" s="276"/>
      <c r="H102" s="157">
        <v>0</v>
      </c>
      <c r="I102" s="191">
        <v>0</v>
      </c>
      <c r="J102" s="157">
        <v>0</v>
      </c>
      <c r="K102" s="191">
        <v>0</v>
      </c>
      <c r="L102" s="249"/>
      <c r="M102" s="205">
        <f t="shared" si="8"/>
        <v>0</v>
      </c>
      <c r="N102" s="154">
        <f t="shared" si="9"/>
        <v>0</v>
      </c>
      <c r="O102" s="206"/>
      <c r="P102" s="155"/>
      <c r="Q102" s="158">
        <f t="shared" si="10"/>
        <v>0</v>
      </c>
    </row>
    <row r="103" spans="2:19">
      <c r="B103" s="1" t="s">
        <v>0</v>
      </c>
      <c r="C103" s="340"/>
      <c r="D103" s="340"/>
      <c r="E103" s="340"/>
      <c r="F103" s="340"/>
      <c r="G103" s="276" t="s">
        <v>0</v>
      </c>
      <c r="H103" s="157">
        <v>0</v>
      </c>
      <c r="I103" s="191">
        <v>0</v>
      </c>
      <c r="J103" s="157">
        <v>0</v>
      </c>
      <c r="K103" s="191">
        <v>0</v>
      </c>
      <c r="L103" s="249"/>
      <c r="M103" s="205">
        <f t="shared" si="8"/>
        <v>0</v>
      </c>
      <c r="N103" s="154">
        <f t="shared" si="9"/>
        <v>0</v>
      </c>
      <c r="O103" s="206"/>
      <c r="P103" s="155"/>
      <c r="Q103" s="158">
        <f t="shared" si="10"/>
        <v>0</v>
      </c>
    </row>
    <row r="104" spans="2:19">
      <c r="B104" s="1" t="s">
        <v>0</v>
      </c>
      <c r="C104" s="538"/>
      <c r="D104" s="538"/>
      <c r="E104" s="538"/>
      <c r="F104" s="538"/>
      <c r="G104" s="276" t="s">
        <v>0</v>
      </c>
      <c r="H104" s="157">
        <v>0</v>
      </c>
      <c r="I104" s="191">
        <v>0</v>
      </c>
      <c r="J104" s="157">
        <v>0</v>
      </c>
      <c r="K104" s="191">
        <v>0</v>
      </c>
      <c r="L104" s="249"/>
      <c r="M104" s="205">
        <f t="shared" si="8"/>
        <v>0</v>
      </c>
      <c r="N104" s="154">
        <f t="shared" si="9"/>
        <v>0</v>
      </c>
      <c r="O104" s="206"/>
      <c r="P104" s="155"/>
      <c r="Q104" s="158">
        <f t="shared" si="10"/>
        <v>0</v>
      </c>
    </row>
    <row r="105" spans="2:19">
      <c r="B105" s="1" t="s">
        <v>0</v>
      </c>
      <c r="G105" s="276" t="s">
        <v>0</v>
      </c>
      <c r="H105" s="157">
        <v>0</v>
      </c>
      <c r="I105" s="191">
        <v>0</v>
      </c>
      <c r="J105" s="157">
        <v>0</v>
      </c>
      <c r="K105" s="191">
        <v>0</v>
      </c>
      <c r="L105" s="249"/>
      <c r="M105" s="205">
        <f t="shared" si="8"/>
        <v>0</v>
      </c>
      <c r="N105" s="154">
        <f t="shared" si="9"/>
        <v>0</v>
      </c>
      <c r="O105" s="206"/>
      <c r="P105" s="155"/>
      <c r="Q105" s="158">
        <f t="shared" si="10"/>
        <v>0</v>
      </c>
    </row>
    <row r="106" spans="2:19">
      <c r="B106" s="1" t="s">
        <v>0</v>
      </c>
      <c r="C106" s="503"/>
      <c r="D106" s="503"/>
      <c r="E106" s="503"/>
      <c r="F106" s="503"/>
      <c r="G106" s="276"/>
      <c r="H106" s="157">
        <v>0</v>
      </c>
      <c r="I106" s="191">
        <v>0</v>
      </c>
      <c r="J106" s="157">
        <v>0</v>
      </c>
      <c r="K106" s="191">
        <v>0</v>
      </c>
      <c r="L106" s="249"/>
      <c r="M106" s="205">
        <f>ROUND(+I106+J106,0)</f>
        <v>0</v>
      </c>
      <c r="N106" s="154">
        <f>ROUND(+K106,0)</f>
        <v>0</v>
      </c>
      <c r="O106" s="206"/>
      <c r="P106" s="155"/>
      <c r="Q106" s="158">
        <f>ROUND(+SUM(H106:K106),0)</f>
        <v>0</v>
      </c>
    </row>
    <row r="107" spans="2:19">
      <c r="B107" s="1" t="s">
        <v>0</v>
      </c>
      <c r="C107" s="503"/>
      <c r="D107" s="503"/>
      <c r="E107" s="503"/>
      <c r="F107" s="503"/>
      <c r="G107" s="276"/>
      <c r="H107" s="157">
        <v>0</v>
      </c>
      <c r="I107" s="191">
        <v>0</v>
      </c>
      <c r="J107" s="157">
        <v>0</v>
      </c>
      <c r="K107" s="191">
        <v>0</v>
      </c>
      <c r="L107" s="249"/>
      <c r="M107" s="205">
        <f>ROUND(+I107+J107,0)</f>
        <v>0</v>
      </c>
      <c r="N107" s="154">
        <f>ROUND(+K107,0)</f>
        <v>0</v>
      </c>
      <c r="O107" s="206"/>
      <c r="P107" s="155"/>
      <c r="Q107" s="158">
        <f>ROUND(+SUM(H107:K107),0)</f>
        <v>0</v>
      </c>
    </row>
    <row r="108" spans="2:19">
      <c r="B108" s="1" t="s">
        <v>0</v>
      </c>
      <c r="C108" s="503"/>
      <c r="D108" s="503"/>
      <c r="E108" s="503"/>
      <c r="F108" s="503"/>
      <c r="G108" s="276"/>
      <c r="H108" s="157">
        <v>0</v>
      </c>
      <c r="I108" s="191">
        <v>0</v>
      </c>
      <c r="J108" s="157">
        <v>0</v>
      </c>
      <c r="K108" s="191">
        <v>0</v>
      </c>
      <c r="L108" s="249"/>
      <c r="M108" s="205">
        <f t="shared" si="8"/>
        <v>0</v>
      </c>
      <c r="N108" s="154">
        <f t="shared" si="9"/>
        <v>0</v>
      </c>
      <c r="O108" s="206"/>
      <c r="P108" s="155"/>
      <c r="Q108" s="158">
        <f t="shared" si="10"/>
        <v>0</v>
      </c>
    </row>
    <row r="109" spans="2:19">
      <c r="B109" s="1"/>
      <c r="C109" s="538"/>
      <c r="D109" s="538"/>
      <c r="E109" s="538"/>
      <c r="F109" s="538"/>
      <c r="G109" s="276" t="s">
        <v>0</v>
      </c>
      <c r="H109" s="157">
        <v>0</v>
      </c>
      <c r="I109" s="191">
        <v>0</v>
      </c>
      <c r="J109" s="157">
        <v>0</v>
      </c>
      <c r="K109" s="191">
        <v>0</v>
      </c>
      <c r="L109" s="249"/>
      <c r="M109" s="205">
        <f t="shared" si="8"/>
        <v>0</v>
      </c>
      <c r="N109" s="154">
        <f t="shared" si="9"/>
        <v>0</v>
      </c>
      <c r="O109" s="206"/>
      <c r="P109" s="155"/>
      <c r="Q109" s="158">
        <f t="shared" si="10"/>
        <v>0</v>
      </c>
    </row>
    <row r="110" spans="2:19">
      <c r="B110" s="1"/>
      <c r="C110" s="538"/>
      <c r="D110" s="538"/>
      <c r="E110" s="538"/>
      <c r="F110" s="538"/>
      <c r="G110" s="276"/>
      <c r="H110" s="157">
        <v>0</v>
      </c>
      <c r="I110" s="191">
        <v>0</v>
      </c>
      <c r="J110" s="157">
        <v>0</v>
      </c>
      <c r="K110" s="191">
        <v>0</v>
      </c>
      <c r="L110" s="249"/>
      <c r="M110" s="205">
        <f t="shared" si="8"/>
        <v>0</v>
      </c>
      <c r="N110" s="154">
        <f t="shared" si="9"/>
        <v>0</v>
      </c>
      <c r="O110" s="206"/>
      <c r="P110" s="155"/>
      <c r="Q110" s="158">
        <f t="shared" si="10"/>
        <v>0</v>
      </c>
    </row>
    <row r="111" spans="2:19">
      <c r="B111" s="1" t="s">
        <v>0</v>
      </c>
      <c r="C111" s="540" t="s">
        <v>144</v>
      </c>
      <c r="D111" s="540"/>
      <c r="E111" s="540"/>
      <c r="F111" s="540"/>
      <c r="G111" s="294" t="s">
        <v>0</v>
      </c>
      <c r="H111" s="157">
        <v>0</v>
      </c>
      <c r="I111" s="191">
        <v>0</v>
      </c>
      <c r="J111" s="157">
        <v>0</v>
      </c>
      <c r="K111" s="191">
        <v>0</v>
      </c>
      <c r="L111" s="249"/>
      <c r="M111" s="205">
        <f t="shared" si="8"/>
        <v>0</v>
      </c>
      <c r="N111" s="154">
        <f t="shared" si="9"/>
        <v>0</v>
      </c>
      <c r="O111" s="295"/>
      <c r="P111" s="249"/>
      <c r="Q111" s="158">
        <f t="shared" si="10"/>
        <v>0</v>
      </c>
    </row>
    <row r="112" spans="2:19">
      <c r="B112" s="1" t="s">
        <v>0</v>
      </c>
      <c r="C112" s="94" t="s">
        <v>143</v>
      </c>
      <c r="D112" s="94"/>
      <c r="E112" s="94"/>
      <c r="F112" s="94"/>
      <c r="G112" s="294"/>
      <c r="H112" s="157">
        <v>0</v>
      </c>
      <c r="I112" s="191">
        <v>0</v>
      </c>
      <c r="J112" s="157">
        <v>0</v>
      </c>
      <c r="K112" s="191">
        <v>0</v>
      </c>
      <c r="L112" s="249"/>
      <c r="M112" s="205">
        <f t="shared" si="8"/>
        <v>0</v>
      </c>
      <c r="N112" s="154">
        <f t="shared" si="9"/>
        <v>0</v>
      </c>
      <c r="O112" s="295"/>
      <c r="P112" s="249"/>
      <c r="Q112" s="158">
        <f t="shared" si="10"/>
        <v>0</v>
      </c>
    </row>
    <row r="113" spans="2:23">
      <c r="B113" s="374" t="s">
        <v>168</v>
      </c>
      <c r="C113" s="375" t="s">
        <v>222</v>
      </c>
      <c r="H113" s="157">
        <v>0</v>
      </c>
      <c r="I113" s="191">
        <v>0</v>
      </c>
      <c r="J113" s="157">
        <v>0</v>
      </c>
      <c r="K113" s="191">
        <v>0</v>
      </c>
      <c r="L113" s="249"/>
      <c r="M113" s="205">
        <f t="shared" si="8"/>
        <v>0</v>
      </c>
      <c r="N113" s="154">
        <f t="shared" si="9"/>
        <v>0</v>
      </c>
      <c r="O113" s="206"/>
      <c r="P113" s="155"/>
      <c r="Q113" s="158">
        <f t="shared" si="10"/>
        <v>0</v>
      </c>
    </row>
    <row r="114" spans="2:23" hidden="1">
      <c r="B114" s="4"/>
      <c r="C114" s="539"/>
      <c r="D114" s="539"/>
      <c r="E114" s="539"/>
      <c r="F114" s="539"/>
      <c r="G114" s="280"/>
      <c r="H114" s="154"/>
      <c r="I114" s="190"/>
      <c r="J114" s="154"/>
      <c r="K114" s="190"/>
      <c r="L114" s="155"/>
      <c r="M114" s="154"/>
      <c r="N114" s="154"/>
      <c r="O114" s="206"/>
      <c r="P114" s="155"/>
      <c r="Q114" s="158">
        <f t="shared" si="10"/>
        <v>0</v>
      </c>
    </row>
    <row r="115" spans="2:23" ht="16" thickBot="1">
      <c r="B115" s="28" t="s">
        <v>7</v>
      </c>
      <c r="C115" s="29"/>
      <c r="D115" s="11"/>
      <c r="E115" s="11"/>
      <c r="F115" s="11"/>
      <c r="G115" s="11"/>
      <c r="H115" s="178">
        <f>ROUND(SUM(H93:H114),0)</f>
        <v>0</v>
      </c>
      <c r="I115" s="179">
        <f>ROUND(SUM(I93:I114),0)</f>
        <v>0</v>
      </c>
      <c r="J115" s="178">
        <f>ROUND(SUM(J93:J114),0)</f>
        <v>0</v>
      </c>
      <c r="K115" s="179">
        <f>ROUND(SUM(K93:K114),0)</f>
        <v>0</v>
      </c>
      <c r="L115" s="171"/>
      <c r="M115" s="178">
        <f>ROUND(SUM(M93:M114),0)</f>
        <v>0</v>
      </c>
      <c r="N115" s="159">
        <f>ROUND(SUM(N93:N114),0)</f>
        <v>0</v>
      </c>
      <c r="O115" s="206"/>
      <c r="P115" s="171"/>
      <c r="Q115" s="185">
        <f>ROUND(SUM(Q93:Q114),0)</f>
        <v>0</v>
      </c>
      <c r="S115" s="144" t="str">
        <f>IF((H115+I115+J115+K115)=Q115,+$AB$3,+$AC$3)</f>
        <v>ok</v>
      </c>
      <c r="T115" s="144" t="str">
        <f>IF((+H115+M115+N115+O115)=Q115,+$AB$3,+$AC$3)</f>
        <v>ok</v>
      </c>
      <c r="U115" s="144"/>
    </row>
    <row r="116" spans="2:23" ht="9" customHeight="1" thickTop="1">
      <c r="B116" s="75"/>
      <c r="C116" s="90"/>
      <c r="D116" s="90"/>
      <c r="E116" s="90"/>
      <c r="F116" s="90"/>
      <c r="G116" s="90"/>
      <c r="H116" s="160"/>
      <c r="I116" s="192"/>
      <c r="J116" s="160"/>
      <c r="K116" s="192"/>
      <c r="L116" s="155"/>
      <c r="M116" s="160"/>
      <c r="N116" s="104"/>
      <c r="O116" s="141"/>
      <c r="P116" s="155"/>
      <c r="Q116" s="162"/>
    </row>
    <row r="117" spans="2:23">
      <c r="B117" s="28" t="s">
        <v>18</v>
      </c>
      <c r="C117" s="29"/>
      <c r="D117" s="21"/>
      <c r="E117" s="21"/>
      <c r="F117" s="21"/>
      <c r="G117" s="11"/>
      <c r="H117" s="349">
        <f>H115+H92+H71+H60+H51+H44+H28+H19</f>
        <v>0</v>
      </c>
      <c r="I117" s="195">
        <f>I115+I92+I71+I60+I51+I44+I28+I19</f>
        <v>0</v>
      </c>
      <c r="J117" s="194">
        <f>J115+J92+J71+J60+J51+J44+J28+J19</f>
        <v>0</v>
      </c>
      <c r="K117" s="195">
        <f>K115+K92+K71+K60+K51+K44+K28+K19</f>
        <v>0</v>
      </c>
      <c r="L117" s="196"/>
      <c r="M117" s="194">
        <f>M115+M92+M71+M60+M51+M44+M28+M19</f>
        <v>0</v>
      </c>
      <c r="N117" s="194">
        <f>N115+N92+N71+N60+N51+N44+N28+N19</f>
        <v>0</v>
      </c>
      <c r="O117" s="350"/>
      <c r="P117" s="196"/>
      <c r="Q117" s="197">
        <f>Q115+Q92+Q71+Q60+Q51+Q44+Q28+Q19</f>
        <v>0</v>
      </c>
      <c r="S117" s="144" t="str">
        <f>IF((H117+I117+J117+K117)=Q117,+$AB$3,+$AC$3)</f>
        <v>ok</v>
      </c>
      <c r="T117" s="144" t="str">
        <f>IF((+H117+M117+N117+O117)=Q117,+$AB$3,+$AC$3)</f>
        <v>ok</v>
      </c>
      <c r="U117" s="144"/>
    </row>
    <row r="118" spans="2:23" ht="6" customHeight="1" thickBot="1">
      <c r="B118" s="105"/>
      <c r="C118" s="98"/>
      <c r="D118" s="98"/>
      <c r="E118" s="98"/>
      <c r="F118" s="98"/>
      <c r="G118" s="98"/>
      <c r="H118" s="473"/>
      <c r="I118" s="195"/>
      <c r="J118" s="98"/>
      <c r="K118" s="193"/>
      <c r="L118" s="155"/>
      <c r="M118" s="163"/>
      <c r="N118" s="151"/>
      <c r="O118" s="152"/>
      <c r="P118" s="155"/>
      <c r="Q118" s="164"/>
    </row>
    <row r="119" spans="2:23" ht="15" customHeight="1" thickTop="1" thickBot="1">
      <c r="B119" s="10"/>
      <c r="C119" s="11"/>
      <c r="D119" s="21"/>
      <c r="E119" s="21"/>
      <c r="F119" s="21"/>
      <c r="G119" s="11"/>
      <c r="H119" s="472"/>
      <c r="I119" s="472"/>
      <c r="J119" s="162"/>
      <c r="K119" s="469"/>
      <c r="L119" s="155"/>
      <c r="M119" s="237"/>
      <c r="N119" s="237"/>
      <c r="O119" s="209"/>
      <c r="P119" s="155"/>
      <c r="Q119" s="472"/>
    </row>
    <row r="120" spans="2:23">
      <c r="B120" s="28" t="s">
        <v>39</v>
      </c>
      <c r="C120" s="29"/>
      <c r="D120" s="21"/>
      <c r="E120" s="21"/>
      <c r="F120" s="21"/>
      <c r="G120" s="11"/>
      <c r="H120" s="411"/>
      <c r="I120" s="162"/>
      <c r="J120" s="162"/>
      <c r="K120" s="293"/>
      <c r="L120" s="155"/>
      <c r="M120" s="531" t="s">
        <v>182</v>
      </c>
      <c r="N120" s="532"/>
      <c r="O120" s="209"/>
      <c r="P120" s="155"/>
      <c r="Q120" s="162"/>
    </row>
    <row r="121" spans="2:23" ht="16" thickBot="1">
      <c r="B121" s="82" t="s">
        <v>62</v>
      </c>
      <c r="C121" s="83"/>
      <c r="D121" s="106"/>
      <c r="E121" s="106"/>
      <c r="F121" s="107"/>
      <c r="G121" s="15"/>
      <c r="H121" s="411"/>
      <c r="I121" s="162"/>
      <c r="J121" s="162"/>
      <c r="K121" s="293"/>
      <c r="L121" s="155"/>
      <c r="M121" s="533"/>
      <c r="N121" s="534"/>
      <c r="O121" s="209"/>
      <c r="P121" s="155"/>
      <c r="Q121" s="162"/>
    </row>
    <row r="122" spans="2:23" ht="16" thickBot="1">
      <c r="B122" s="46"/>
      <c r="C122" s="94" t="s">
        <v>66</v>
      </c>
      <c r="D122" s="556">
        <v>0</v>
      </c>
      <c r="E122" s="556"/>
      <c r="F122" s="298" t="s">
        <v>82</v>
      </c>
      <c r="G122" s="15"/>
      <c r="H122" s="474">
        <v>0</v>
      </c>
      <c r="I122" s="475"/>
      <c r="J122" s="476"/>
      <c r="K122" s="478">
        <f>D122*E125</f>
        <v>0</v>
      </c>
      <c r="L122" s="477"/>
      <c r="M122" s="533"/>
      <c r="N122" s="534"/>
      <c r="O122" s="209">
        <f>+K122</f>
        <v>0</v>
      </c>
      <c r="P122" s="239"/>
      <c r="Q122" s="478">
        <f>+K122+H122</f>
        <v>0</v>
      </c>
      <c r="S122" s="144" t="str">
        <f>IF(+K122+H122=Q122,+$AB$3,+$AC$3)</f>
        <v>ok</v>
      </c>
      <c r="T122" s="144" t="str">
        <f>IF((+H122+M122+N122+O122)=Q122,+$AB$3,+$AC$3)</f>
        <v>ok</v>
      </c>
      <c r="U122" s="144"/>
    </row>
    <row r="123" spans="2:23" ht="24.75" customHeight="1">
      <c r="B123" s="43"/>
      <c r="C123" s="44"/>
      <c r="D123" s="45" t="s">
        <v>79</v>
      </c>
      <c r="E123" s="527" t="e">
        <f>VLOOKUP(D8,V4:AB37,3,FALSE)</f>
        <v>#N/A</v>
      </c>
      <c r="F123" s="527"/>
      <c r="G123" s="11"/>
      <c r="H123" s="411"/>
      <c r="I123" s="162"/>
      <c r="J123" s="162"/>
      <c r="K123" s="293"/>
      <c r="L123" s="155"/>
      <c r="M123" s="533"/>
      <c r="N123" s="534"/>
      <c r="O123" s="209"/>
      <c r="P123" s="155"/>
      <c r="Q123" s="162"/>
    </row>
    <row r="124" spans="2:23">
      <c r="B124" s="46"/>
      <c r="C124" s="47"/>
      <c r="D124" s="45" t="s">
        <v>80</v>
      </c>
      <c r="E124" s="527" t="e">
        <f>VLOOKUP(D8,V4:AB37,5,FALSE)</f>
        <v>#N/A</v>
      </c>
      <c r="F124" s="527"/>
      <c r="G124" s="11"/>
      <c r="H124" s="411"/>
      <c r="I124" s="162"/>
      <c r="J124" s="162"/>
      <c r="K124" s="293"/>
      <c r="L124" s="155"/>
      <c r="M124" s="533"/>
      <c r="N124" s="534"/>
      <c r="O124" s="209"/>
      <c r="P124" s="155"/>
      <c r="Q124" s="162"/>
      <c r="W124" s="426"/>
    </row>
    <row r="125" spans="2:23" ht="16" thickBot="1">
      <c r="B125" s="48"/>
      <c r="C125" s="49"/>
      <c r="D125" s="45" t="s">
        <v>81</v>
      </c>
      <c r="E125" s="548">
        <v>0</v>
      </c>
      <c r="F125" s="548"/>
      <c r="G125" s="15" t="s">
        <v>0</v>
      </c>
      <c r="H125" s="411"/>
      <c r="I125" s="162"/>
      <c r="J125" s="162"/>
      <c r="K125" s="293"/>
      <c r="L125" s="155"/>
      <c r="M125" s="535"/>
      <c r="N125" s="536"/>
      <c r="O125" s="209"/>
      <c r="P125" s="155"/>
      <c r="Q125" s="162"/>
      <c r="W125" s="426"/>
    </row>
    <row r="126" spans="2:23" ht="16" thickBot="1">
      <c r="B126" s="92"/>
      <c r="C126" s="88"/>
      <c r="D126" s="88"/>
      <c r="E126" s="88"/>
      <c r="F126" s="88"/>
      <c r="G126" s="88"/>
      <c r="H126" s="410"/>
      <c r="I126" s="410"/>
      <c r="J126" s="410"/>
      <c r="K126" s="210"/>
      <c r="L126" s="239"/>
      <c r="M126" s="240"/>
      <c r="N126" s="238"/>
      <c r="O126" s="227"/>
      <c r="P126" s="155"/>
      <c r="Q126" s="410"/>
      <c r="W126" s="426"/>
    </row>
    <row r="127" spans="2:23" ht="9" customHeight="1" thickTop="1">
      <c r="B127" s="75"/>
      <c r="C127" s="90"/>
      <c r="D127" s="90"/>
      <c r="E127" s="90"/>
      <c r="F127" s="90"/>
      <c r="G127" s="90"/>
      <c r="H127" s="165"/>
      <c r="I127" s="470"/>
      <c r="J127" s="471"/>
      <c r="K127" s="165"/>
      <c r="L127" s="155"/>
      <c r="M127" s="161"/>
      <c r="N127" s="161"/>
      <c r="O127" s="209"/>
      <c r="P127" s="155"/>
      <c r="Q127" s="411"/>
    </row>
    <row r="128" spans="2:23" ht="17.25" customHeight="1">
      <c r="B128" s="108" t="s">
        <v>2</v>
      </c>
      <c r="C128" s="109"/>
      <c r="D128" s="21"/>
      <c r="E128" s="21"/>
      <c r="F128" s="21"/>
      <c r="G128" s="21"/>
      <c r="H128" s="195">
        <f>+H117+H122</f>
        <v>0</v>
      </c>
      <c r="I128" s="195">
        <f>+I117</f>
        <v>0</v>
      </c>
      <c r="J128" s="194">
        <f>+J117</f>
        <v>0</v>
      </c>
      <c r="K128" s="195">
        <f>+K117+K122</f>
        <v>0</v>
      </c>
      <c r="L128" s="228"/>
      <c r="M128" s="229">
        <f>+M117</f>
        <v>0</v>
      </c>
      <c r="N128" s="194">
        <f>+N117</f>
        <v>0</v>
      </c>
      <c r="O128" s="194">
        <f>+O122</f>
        <v>0</v>
      </c>
      <c r="P128" s="196"/>
      <c r="Q128" s="412">
        <f>+Q122+Q117</f>
        <v>0</v>
      </c>
      <c r="S128" s="144" t="str">
        <f>IF((H128+I128+J128+K128)=Q128,+$AB$3,+$AC$3)</f>
        <v>ok</v>
      </c>
      <c r="T128" s="144" t="str">
        <f>IF((+H128+M128+N128+O128)=Q128,+$AB$3,+$AC$3)</f>
        <v>ok</v>
      </c>
      <c r="U128" s="144"/>
    </row>
    <row r="129" spans="1:256" ht="6.75" customHeight="1" thickBot="1">
      <c r="B129" s="105"/>
      <c r="C129" s="98"/>
      <c r="D129" s="98"/>
      <c r="E129" s="98"/>
      <c r="F129" s="98"/>
      <c r="G129" s="98"/>
      <c r="H129" s="166"/>
      <c r="I129" s="193"/>
      <c r="J129" s="163"/>
      <c r="K129" s="166"/>
      <c r="L129" s="167"/>
      <c r="M129" s="230"/>
      <c r="N129" s="230"/>
      <c r="O129" s="210"/>
      <c r="P129" s="167"/>
      <c r="Q129" s="164"/>
    </row>
    <row r="130" spans="1:256" ht="9.75" customHeight="1" thickTop="1">
      <c r="J130" s="18"/>
      <c r="K130" s="11"/>
      <c r="L130" s="11"/>
      <c r="M130" s="11"/>
      <c r="N130" s="11"/>
      <c r="O130" s="11"/>
      <c r="P130" s="11"/>
      <c r="Q130" s="11"/>
    </row>
    <row r="131" spans="1:256" ht="19.5" customHeight="1">
      <c r="B131" s="299" t="s">
        <v>169</v>
      </c>
      <c r="C131" s="17" t="s">
        <v>170</v>
      </c>
      <c r="J131" s="291"/>
      <c r="K131" s="11"/>
      <c r="L131" s="11"/>
      <c r="M131" s="440"/>
      <c r="N131" s="11"/>
      <c r="O131" s="11"/>
      <c r="P131" s="11"/>
      <c r="Q131" s="11"/>
    </row>
    <row r="132" spans="1:256" s="311" customFormat="1" ht="49.5" customHeight="1">
      <c r="A132" s="341"/>
      <c r="B132" s="537" t="s">
        <v>78</v>
      </c>
      <c r="C132" s="537"/>
      <c r="D132" s="537"/>
      <c r="E132" s="537"/>
      <c r="F132" s="537"/>
      <c r="G132" s="537"/>
      <c r="H132" s="537"/>
      <c r="I132" s="537"/>
      <c r="J132" s="537"/>
      <c r="K132" s="537"/>
      <c r="L132" s="537"/>
      <c r="M132" s="537"/>
      <c r="N132" s="537"/>
      <c r="O132" s="537"/>
      <c r="P132" s="537"/>
      <c r="Q132" s="537"/>
      <c r="R132" s="17"/>
      <c r="S132" s="145"/>
      <c r="T132" s="17"/>
      <c r="U132" s="17"/>
      <c r="V132" s="22"/>
      <c r="W132" s="22"/>
      <c r="X132" s="313"/>
      <c r="Y132" s="314"/>
      <c r="Z132" s="314"/>
      <c r="AA132" s="314"/>
      <c r="AB132" s="22"/>
      <c r="AC132" s="22"/>
      <c r="AD132" s="22"/>
      <c r="AE132" s="22"/>
      <c r="AF132" s="22"/>
      <c r="AG132" s="22"/>
      <c r="AH132" s="22"/>
      <c r="AI132" s="22"/>
      <c r="AJ132" s="22"/>
      <c r="AK132" s="22"/>
      <c r="AL132" s="22"/>
      <c r="AM132" s="22"/>
      <c r="AN132" s="22"/>
      <c r="AO132" s="22"/>
      <c r="AP132" s="22"/>
      <c r="AQ132" s="22"/>
      <c r="AR132" s="22"/>
      <c r="AS132" s="22"/>
      <c r="AT132" s="22"/>
      <c r="AU132" s="22"/>
      <c r="AV132" s="22"/>
      <c r="AW132" s="22"/>
      <c r="AX132" s="22"/>
      <c r="AY132" s="22"/>
      <c r="AZ132" s="22"/>
      <c r="BA132" s="22"/>
      <c r="BB132" s="22"/>
      <c r="BC132" s="22"/>
      <c r="BD132" s="22"/>
      <c r="BE132" s="22"/>
      <c r="BF132" s="22"/>
      <c r="BG132" s="22"/>
      <c r="BH132" s="22"/>
      <c r="BI132" s="22"/>
      <c r="BJ132" s="22"/>
      <c r="BK132" s="22"/>
      <c r="BL132" s="22"/>
      <c r="BM132" s="22"/>
      <c r="BN132" s="22"/>
      <c r="BO132" s="22"/>
      <c r="BP132" s="22"/>
      <c r="BQ132" s="22"/>
      <c r="BR132" s="22"/>
      <c r="BS132" s="22"/>
      <c r="BT132" s="22"/>
      <c r="BU132" s="22"/>
      <c r="BV132" s="22"/>
      <c r="BW132" s="22"/>
      <c r="BX132" s="22"/>
      <c r="BY132" s="22"/>
      <c r="BZ132" s="22"/>
      <c r="CA132" s="22"/>
      <c r="CB132" s="22"/>
      <c r="CC132" s="22"/>
      <c r="CD132" s="22"/>
      <c r="CE132" s="22"/>
      <c r="CF132" s="22"/>
      <c r="CG132" s="22"/>
      <c r="CH132" s="22"/>
      <c r="CI132" s="22"/>
      <c r="CJ132" s="22"/>
      <c r="CK132" s="22"/>
      <c r="CL132" s="22"/>
      <c r="CM132" s="22"/>
      <c r="CN132" s="22"/>
      <c r="CO132" s="22"/>
      <c r="CP132" s="22"/>
      <c r="CQ132" s="22"/>
      <c r="CR132" s="22"/>
      <c r="CS132" s="22"/>
      <c r="CT132" s="22"/>
      <c r="CU132" s="22"/>
      <c r="CV132" s="22"/>
      <c r="CW132" s="22"/>
      <c r="CX132" s="22"/>
      <c r="CY132" s="22"/>
      <c r="CZ132" s="22"/>
      <c r="DA132" s="22"/>
      <c r="DB132" s="22"/>
      <c r="DC132" s="22"/>
      <c r="DD132" s="22"/>
      <c r="DE132" s="22"/>
      <c r="DF132" s="22"/>
      <c r="DG132" s="22"/>
      <c r="DH132" s="22"/>
      <c r="DI132" s="22"/>
      <c r="DJ132" s="22"/>
      <c r="DK132" s="22"/>
      <c r="DL132" s="22"/>
      <c r="DM132" s="22"/>
      <c r="DN132" s="22"/>
      <c r="DO132" s="22"/>
      <c r="DP132" s="22"/>
      <c r="DQ132" s="22"/>
      <c r="DR132" s="22"/>
      <c r="DS132" s="22"/>
      <c r="DT132" s="22"/>
      <c r="DU132" s="22"/>
      <c r="DV132" s="22"/>
      <c r="DW132" s="22"/>
      <c r="DX132" s="22"/>
      <c r="DY132" s="22"/>
      <c r="DZ132" s="22"/>
      <c r="EA132" s="22"/>
      <c r="EB132" s="22"/>
      <c r="EC132" s="22"/>
      <c r="ED132" s="22"/>
      <c r="EE132" s="22"/>
      <c r="EF132" s="22"/>
      <c r="EG132" s="22"/>
      <c r="EH132" s="22"/>
      <c r="EI132" s="22"/>
      <c r="EJ132" s="22"/>
      <c r="EK132" s="22"/>
      <c r="EL132" s="22"/>
      <c r="EM132" s="22"/>
      <c r="EN132" s="22"/>
      <c r="EO132" s="22"/>
      <c r="EP132" s="22"/>
      <c r="EQ132" s="22"/>
      <c r="ER132" s="22"/>
      <c r="ES132" s="22"/>
      <c r="ET132" s="22"/>
      <c r="EU132" s="22"/>
      <c r="EV132" s="22"/>
      <c r="EW132" s="22"/>
      <c r="EX132" s="22"/>
      <c r="EY132" s="22"/>
      <c r="EZ132" s="22"/>
      <c r="FA132" s="22"/>
      <c r="FB132" s="22"/>
      <c r="FC132" s="22"/>
      <c r="FD132" s="22"/>
      <c r="FE132" s="22"/>
      <c r="FF132" s="22"/>
      <c r="FG132" s="22"/>
      <c r="FH132" s="22"/>
      <c r="FI132" s="22"/>
      <c r="FJ132" s="22"/>
      <c r="FK132" s="22"/>
      <c r="FL132" s="22"/>
      <c r="FM132" s="22"/>
      <c r="FN132" s="22"/>
      <c r="FO132" s="22"/>
      <c r="FP132" s="22"/>
      <c r="FQ132" s="22"/>
      <c r="FR132" s="22"/>
      <c r="FS132" s="22"/>
      <c r="FT132" s="22"/>
      <c r="FU132" s="22"/>
      <c r="FV132" s="22"/>
      <c r="FW132" s="22"/>
      <c r="FX132" s="22"/>
      <c r="FY132" s="22"/>
      <c r="FZ132" s="22"/>
      <c r="GA132" s="22"/>
      <c r="GB132" s="22"/>
      <c r="GC132" s="22"/>
      <c r="GD132" s="22"/>
      <c r="GE132" s="22"/>
      <c r="GF132" s="22"/>
      <c r="GG132" s="22"/>
      <c r="GH132" s="22"/>
      <c r="GI132" s="22"/>
      <c r="GJ132" s="22"/>
      <c r="GK132" s="22"/>
      <c r="GL132" s="22"/>
      <c r="GM132" s="22"/>
      <c r="GN132" s="22"/>
      <c r="GO132" s="22"/>
      <c r="GP132" s="22"/>
      <c r="GQ132" s="22"/>
      <c r="GR132" s="22"/>
      <c r="GS132" s="22"/>
      <c r="GT132" s="22"/>
      <c r="GU132" s="22"/>
      <c r="GV132" s="22"/>
      <c r="GW132" s="22"/>
      <c r="GX132" s="22"/>
      <c r="GY132" s="22"/>
      <c r="GZ132" s="22"/>
      <c r="HA132" s="22"/>
      <c r="HB132" s="22"/>
      <c r="HC132" s="22"/>
      <c r="HD132" s="22"/>
      <c r="HE132" s="22"/>
      <c r="HF132" s="22"/>
      <c r="HG132" s="22"/>
      <c r="HH132" s="22"/>
      <c r="HI132" s="22"/>
      <c r="HJ132" s="22"/>
      <c r="HK132" s="22"/>
      <c r="HL132" s="22"/>
      <c r="HM132" s="22"/>
      <c r="HN132" s="22"/>
      <c r="HO132" s="22"/>
      <c r="HP132" s="22"/>
      <c r="HQ132" s="22"/>
      <c r="HR132" s="22"/>
      <c r="HS132" s="22"/>
      <c r="HT132" s="22"/>
      <c r="HU132" s="22"/>
      <c r="HV132" s="22"/>
      <c r="HW132" s="22"/>
      <c r="HX132" s="22"/>
      <c r="HY132" s="22"/>
      <c r="HZ132" s="22"/>
      <c r="IA132" s="22"/>
      <c r="IB132" s="22"/>
      <c r="IC132" s="22"/>
      <c r="ID132" s="22"/>
      <c r="IE132" s="22"/>
      <c r="IF132" s="22"/>
      <c r="IG132" s="22"/>
      <c r="IH132" s="22"/>
      <c r="II132" s="22"/>
      <c r="IJ132" s="22"/>
      <c r="IK132" s="22"/>
      <c r="IL132" s="22"/>
      <c r="IM132" s="22"/>
      <c r="IN132" s="22"/>
      <c r="IO132" s="22"/>
      <c r="IP132" s="22"/>
      <c r="IQ132" s="22"/>
      <c r="IR132" s="22"/>
      <c r="IS132" s="22"/>
      <c r="IT132" s="22"/>
      <c r="IU132" s="22"/>
      <c r="IV132" s="22"/>
    </row>
    <row r="133" spans="1:256" s="311" customFormat="1" ht="6" customHeight="1">
      <c r="A133" s="341"/>
      <c r="B133" s="20"/>
      <c r="C133" s="20"/>
      <c r="D133" s="17"/>
      <c r="E133" s="21"/>
      <c r="F133" s="21"/>
      <c r="G133" s="21"/>
      <c r="H133" s="21"/>
      <c r="I133" s="21"/>
      <c r="J133" s="21"/>
      <c r="K133" s="11"/>
      <c r="L133" s="11"/>
      <c r="M133" s="11"/>
      <c r="N133" s="11"/>
      <c r="O133" s="11"/>
      <c r="P133" s="11"/>
      <c r="Q133" s="18"/>
      <c r="R133" s="17"/>
      <c r="S133" s="145"/>
      <c r="T133" s="17"/>
      <c r="U133" s="17"/>
      <c r="V133" s="22"/>
      <c r="W133" s="22"/>
      <c r="X133" s="313"/>
      <c r="Y133" s="314"/>
      <c r="Z133" s="314"/>
      <c r="AA133" s="314"/>
      <c r="AB133" s="22"/>
      <c r="AC133" s="22"/>
      <c r="AD133" s="22"/>
      <c r="AE133" s="22"/>
      <c r="AF133" s="22"/>
      <c r="AG133" s="22"/>
      <c r="AH133" s="22"/>
      <c r="AI133" s="22"/>
      <c r="AJ133" s="22"/>
      <c r="AK133" s="22"/>
      <c r="AL133" s="22"/>
      <c r="AM133" s="22"/>
      <c r="AN133" s="22"/>
      <c r="AO133" s="22"/>
      <c r="AP133" s="22"/>
      <c r="AQ133" s="22"/>
      <c r="AR133" s="22"/>
      <c r="AS133" s="22"/>
      <c r="AT133" s="22"/>
      <c r="AU133" s="22"/>
      <c r="AV133" s="22"/>
      <c r="AW133" s="22"/>
      <c r="AX133" s="22"/>
      <c r="AY133" s="22"/>
      <c r="AZ133" s="22"/>
      <c r="BA133" s="22"/>
      <c r="BB133" s="22"/>
      <c r="BC133" s="22"/>
      <c r="BD133" s="22"/>
      <c r="BE133" s="22"/>
      <c r="BF133" s="22"/>
      <c r="BG133" s="22"/>
      <c r="BH133" s="22"/>
      <c r="BI133" s="22"/>
      <c r="BJ133" s="22"/>
      <c r="BK133" s="22"/>
      <c r="BL133" s="22"/>
      <c r="BM133" s="22"/>
      <c r="BN133" s="22"/>
      <c r="BO133" s="22"/>
      <c r="BP133" s="22"/>
      <c r="BQ133" s="22"/>
      <c r="BR133" s="22"/>
      <c r="BS133" s="22"/>
      <c r="BT133" s="22"/>
      <c r="BU133" s="22"/>
      <c r="BV133" s="22"/>
      <c r="BW133" s="22"/>
      <c r="BX133" s="22"/>
      <c r="BY133" s="22"/>
      <c r="BZ133" s="22"/>
      <c r="CA133" s="22"/>
      <c r="CB133" s="22"/>
      <c r="CC133" s="22"/>
      <c r="CD133" s="22"/>
      <c r="CE133" s="22"/>
      <c r="CF133" s="22"/>
      <c r="CG133" s="22"/>
      <c r="CH133" s="22"/>
      <c r="CI133" s="22"/>
      <c r="CJ133" s="22"/>
      <c r="CK133" s="22"/>
      <c r="CL133" s="22"/>
      <c r="CM133" s="22"/>
      <c r="CN133" s="22"/>
      <c r="CO133" s="22"/>
      <c r="CP133" s="22"/>
      <c r="CQ133" s="22"/>
      <c r="CR133" s="22"/>
      <c r="CS133" s="22"/>
      <c r="CT133" s="22"/>
      <c r="CU133" s="22"/>
      <c r="CV133" s="22"/>
      <c r="CW133" s="22"/>
      <c r="CX133" s="22"/>
      <c r="CY133" s="22"/>
      <c r="CZ133" s="22"/>
      <c r="DA133" s="22"/>
      <c r="DB133" s="22"/>
      <c r="DC133" s="22"/>
      <c r="DD133" s="22"/>
      <c r="DE133" s="22"/>
      <c r="DF133" s="22"/>
      <c r="DG133" s="22"/>
      <c r="DH133" s="22"/>
      <c r="DI133" s="22"/>
      <c r="DJ133" s="22"/>
      <c r="DK133" s="22"/>
      <c r="DL133" s="22"/>
      <c r="DM133" s="22"/>
      <c r="DN133" s="22"/>
      <c r="DO133" s="22"/>
      <c r="DP133" s="22"/>
      <c r="DQ133" s="22"/>
      <c r="DR133" s="22"/>
      <c r="DS133" s="22"/>
      <c r="DT133" s="22"/>
      <c r="DU133" s="22"/>
      <c r="DV133" s="22"/>
      <c r="DW133" s="22"/>
      <c r="DX133" s="22"/>
      <c r="DY133" s="22"/>
      <c r="DZ133" s="22"/>
      <c r="EA133" s="22"/>
      <c r="EB133" s="22"/>
      <c r="EC133" s="22"/>
      <c r="ED133" s="22"/>
      <c r="EE133" s="22"/>
      <c r="EF133" s="22"/>
      <c r="EG133" s="22"/>
      <c r="EH133" s="22"/>
      <c r="EI133" s="22"/>
      <c r="EJ133" s="22"/>
      <c r="EK133" s="22"/>
      <c r="EL133" s="22"/>
      <c r="EM133" s="22"/>
      <c r="EN133" s="22"/>
      <c r="EO133" s="22"/>
      <c r="EP133" s="22"/>
      <c r="EQ133" s="22"/>
      <c r="ER133" s="22"/>
      <c r="ES133" s="22"/>
      <c r="ET133" s="22"/>
      <c r="EU133" s="22"/>
      <c r="EV133" s="22"/>
      <c r="EW133" s="22"/>
      <c r="EX133" s="22"/>
      <c r="EY133" s="22"/>
      <c r="EZ133" s="22"/>
      <c r="FA133" s="22"/>
      <c r="FB133" s="22"/>
      <c r="FC133" s="22"/>
      <c r="FD133" s="22"/>
      <c r="FE133" s="22"/>
      <c r="FF133" s="22"/>
      <c r="FG133" s="22"/>
      <c r="FH133" s="22"/>
      <c r="FI133" s="22"/>
      <c r="FJ133" s="22"/>
      <c r="FK133" s="22"/>
      <c r="FL133" s="22"/>
      <c r="FM133" s="22"/>
      <c r="FN133" s="22"/>
      <c r="FO133" s="22"/>
      <c r="FP133" s="22"/>
      <c r="FQ133" s="22"/>
      <c r="FR133" s="22"/>
      <c r="FS133" s="22"/>
      <c r="FT133" s="22"/>
      <c r="FU133" s="22"/>
      <c r="FV133" s="22"/>
      <c r="FW133" s="22"/>
      <c r="FX133" s="22"/>
      <c r="FY133" s="22"/>
      <c r="FZ133" s="22"/>
      <c r="GA133" s="22"/>
      <c r="GB133" s="22"/>
      <c r="GC133" s="22"/>
      <c r="GD133" s="22"/>
      <c r="GE133" s="22"/>
      <c r="GF133" s="22"/>
      <c r="GG133" s="22"/>
      <c r="GH133" s="22"/>
      <c r="GI133" s="22"/>
      <c r="GJ133" s="22"/>
      <c r="GK133" s="22"/>
      <c r="GL133" s="22"/>
      <c r="GM133" s="22"/>
      <c r="GN133" s="22"/>
      <c r="GO133" s="22"/>
      <c r="GP133" s="22"/>
      <c r="GQ133" s="22"/>
      <c r="GR133" s="22"/>
      <c r="GS133" s="22"/>
      <c r="GT133" s="22"/>
      <c r="GU133" s="22"/>
      <c r="GV133" s="22"/>
      <c r="GW133" s="22"/>
      <c r="GX133" s="22"/>
      <c r="GY133" s="22"/>
      <c r="GZ133" s="22"/>
      <c r="HA133" s="22"/>
      <c r="HB133" s="22"/>
      <c r="HC133" s="22"/>
      <c r="HD133" s="22"/>
      <c r="HE133" s="22"/>
      <c r="HF133" s="22"/>
      <c r="HG133" s="22"/>
      <c r="HH133" s="22"/>
      <c r="HI133" s="22"/>
      <c r="HJ133" s="22"/>
      <c r="HK133" s="22"/>
      <c r="HL133" s="22"/>
      <c r="HM133" s="22"/>
      <c r="HN133" s="22"/>
      <c r="HO133" s="22"/>
      <c r="HP133" s="22"/>
      <c r="HQ133" s="22"/>
      <c r="HR133" s="22"/>
      <c r="HS133" s="22"/>
      <c r="HT133" s="22"/>
      <c r="HU133" s="22"/>
      <c r="HV133" s="22"/>
      <c r="HW133" s="22"/>
      <c r="HX133" s="22"/>
      <c r="HY133" s="22"/>
      <c r="HZ133" s="22"/>
      <c r="IA133" s="22"/>
      <c r="IB133" s="22"/>
      <c r="IC133" s="22"/>
      <c r="ID133" s="22"/>
      <c r="IE133" s="22"/>
      <c r="IF133" s="22"/>
      <c r="IG133" s="22"/>
      <c r="IH133" s="22"/>
      <c r="II133" s="22"/>
      <c r="IJ133" s="22"/>
      <c r="IK133" s="22"/>
      <c r="IL133" s="22"/>
      <c r="IM133" s="22"/>
      <c r="IN133" s="22"/>
      <c r="IO133" s="22"/>
      <c r="IP133" s="22"/>
      <c r="IQ133" s="22"/>
      <c r="IR133" s="22"/>
      <c r="IS133" s="22"/>
      <c r="IT133" s="22"/>
      <c r="IU133" s="22"/>
      <c r="IV133" s="22"/>
    </row>
    <row r="134" spans="1:256" ht="16.5" thickBot="1">
      <c r="A134" s="343"/>
      <c r="B134" s="309" t="s">
        <v>94</v>
      </c>
      <c r="C134" s="22"/>
      <c r="D134" s="485">
        <f>+D8</f>
        <v>0</v>
      </c>
      <c r="E134" s="485"/>
      <c r="F134" s="311"/>
      <c r="G134" s="24"/>
      <c r="H134" s="22"/>
      <c r="I134" s="312"/>
      <c r="J134" s="312"/>
      <c r="K134" s="311"/>
      <c r="L134" s="311"/>
      <c r="M134" s="311"/>
      <c r="N134" s="311"/>
      <c r="O134" s="311"/>
      <c r="P134" s="311"/>
      <c r="Q134" s="26"/>
      <c r="R134" s="22"/>
      <c r="S134" s="146"/>
      <c r="T134" s="312"/>
      <c r="U134" s="312"/>
    </row>
    <row r="135" spans="1:256" ht="16.5" thickBot="1">
      <c r="A135" s="343"/>
      <c r="B135" s="310" t="s">
        <v>95</v>
      </c>
      <c r="C135" s="23"/>
      <c r="D135" s="316">
        <f>+D9</f>
        <v>0</v>
      </c>
      <c r="E135" s="318"/>
      <c r="F135" s="318"/>
      <c r="G135" s="318"/>
      <c r="H135" s="22"/>
      <c r="I135" s="312"/>
      <c r="J135" s="312"/>
      <c r="K135" s="312"/>
      <c r="L135" s="312"/>
      <c r="M135" s="312"/>
      <c r="N135" s="312"/>
      <c r="O135" s="312"/>
      <c r="P135" s="312"/>
      <c r="Q135" s="22"/>
      <c r="R135" s="22"/>
      <c r="S135" s="146"/>
      <c r="T135" s="312"/>
      <c r="U135" s="312"/>
    </row>
    <row r="136" spans="1:256" ht="6" customHeight="1" thickBot="1">
      <c r="B136" s="27"/>
      <c r="C136" s="27"/>
      <c r="D136" s="27"/>
      <c r="E136" s="27"/>
    </row>
    <row r="137" spans="1:256" s="37" customFormat="1" ht="16.5" thickBot="1">
      <c r="A137" s="341"/>
      <c r="B137" s="508" t="s">
        <v>65</v>
      </c>
      <c r="C137" s="509"/>
      <c r="D137" s="509"/>
      <c r="E137" s="509"/>
      <c r="F137" s="509"/>
      <c r="G137" s="509"/>
      <c r="H137" s="509"/>
      <c r="I137" s="509"/>
      <c r="J137" s="509"/>
      <c r="K137" s="509"/>
      <c r="L137" s="509"/>
      <c r="M137" s="509"/>
      <c r="N137" s="509"/>
      <c r="O137" s="509"/>
      <c r="P137" s="509"/>
      <c r="Q137" s="510"/>
      <c r="R137" s="145"/>
      <c r="S137" s="22"/>
      <c r="T137" s="22"/>
      <c r="W137" s="290"/>
      <c r="X137" s="290"/>
      <c r="Y137" s="290"/>
      <c r="Z137" s="290"/>
    </row>
    <row r="138" spans="1:256" s="37" customFormat="1" ht="7.5" customHeight="1">
      <c r="A138" s="341"/>
      <c r="B138" s="30"/>
      <c r="C138" s="31"/>
      <c r="D138" s="31"/>
      <c r="E138" s="32"/>
      <c r="F138" s="33"/>
      <c r="G138" s="33"/>
      <c r="H138" s="33"/>
      <c r="I138" s="33"/>
      <c r="J138" s="33"/>
      <c r="K138" s="33"/>
      <c r="L138" s="127"/>
      <c r="M138" s="33"/>
      <c r="N138" s="33"/>
      <c r="O138" s="33"/>
      <c r="P138" s="127"/>
      <c r="Q138" s="33"/>
      <c r="R138" s="17"/>
      <c r="S138" s="145"/>
      <c r="T138" s="22"/>
      <c r="U138" s="22"/>
      <c r="X138" s="290"/>
      <c r="Y138" s="290"/>
      <c r="Z138" s="290"/>
      <c r="AA138" s="290"/>
      <c r="AB138" s="290"/>
    </row>
    <row r="139" spans="1:256" s="37" customFormat="1" ht="15" customHeight="1">
      <c r="A139" s="344"/>
      <c r="B139" s="428"/>
      <c r="C139" s="34"/>
      <c r="D139" s="34"/>
      <c r="E139" s="277"/>
      <c r="F139" s="36"/>
      <c r="G139" s="36"/>
      <c r="H139" s="36"/>
      <c r="I139" s="36" t="s">
        <v>22</v>
      </c>
      <c r="J139" s="36" t="s">
        <v>0</v>
      </c>
      <c r="K139" s="36"/>
      <c r="L139" s="128"/>
      <c r="M139" s="36" t="s">
        <v>22</v>
      </c>
      <c r="N139" s="36" t="s">
        <v>0</v>
      </c>
      <c r="O139" s="36"/>
      <c r="P139" s="128"/>
      <c r="Q139" s="36" t="s">
        <v>23</v>
      </c>
      <c r="S139" s="144"/>
      <c r="T139" s="17"/>
      <c r="U139" s="17"/>
    </row>
    <row r="140" spans="1:256" ht="17.25" customHeight="1">
      <c r="A140" s="344"/>
      <c r="B140" s="428"/>
      <c r="C140" s="34"/>
      <c r="D140" s="35"/>
      <c r="E140" s="277"/>
      <c r="F140" s="36" t="s">
        <v>24</v>
      </c>
      <c r="G140" s="307" t="s">
        <v>178</v>
      </c>
      <c r="H140" s="52" t="s">
        <v>83</v>
      </c>
      <c r="I140" s="36" t="s">
        <v>25</v>
      </c>
      <c r="J140" s="36" t="s">
        <v>26</v>
      </c>
      <c r="K140" s="36"/>
      <c r="L140" s="128"/>
      <c r="M140" s="36" t="s">
        <v>25</v>
      </c>
      <c r="N140" s="36" t="s">
        <v>26</v>
      </c>
      <c r="O140" s="36"/>
      <c r="P140" s="128"/>
      <c r="Q140" s="36" t="s">
        <v>27</v>
      </c>
      <c r="R140" s="37"/>
      <c r="S140" s="144"/>
      <c r="X140" s="17"/>
      <c r="Y140" s="17"/>
      <c r="Z140" s="17"/>
      <c r="AA140" s="17"/>
    </row>
    <row r="141" spans="1:256">
      <c r="A141" s="344"/>
      <c r="B141" s="520" t="s">
        <v>84</v>
      </c>
      <c r="C141" s="521"/>
      <c r="D141" s="521"/>
      <c r="E141" s="522"/>
      <c r="F141" s="36" t="s">
        <v>28</v>
      </c>
      <c r="G141" s="36" t="s">
        <v>19</v>
      </c>
      <c r="H141" s="36" t="s">
        <v>19</v>
      </c>
      <c r="I141" s="36" t="s">
        <v>29</v>
      </c>
      <c r="J141" s="36" t="s">
        <v>30</v>
      </c>
      <c r="K141" s="36" t="s">
        <v>31</v>
      </c>
      <c r="L141" s="128"/>
      <c r="M141" s="36" t="s">
        <v>29</v>
      </c>
      <c r="N141" s="36" t="s">
        <v>30</v>
      </c>
      <c r="O141" s="36" t="s">
        <v>31</v>
      </c>
      <c r="P141" s="128"/>
      <c r="Q141" s="36" t="s">
        <v>32</v>
      </c>
      <c r="R141" s="37"/>
      <c r="S141" s="144"/>
      <c r="X141" s="17"/>
      <c r="Y141" s="17"/>
      <c r="Z141" s="17"/>
      <c r="AA141" s="17"/>
    </row>
    <row r="142" spans="1:256" ht="7.5" customHeight="1" thickBot="1">
      <c r="B142" s="429"/>
      <c r="C142" s="38"/>
      <c r="D142" s="38"/>
      <c r="E142" s="278"/>
      <c r="F142" s="39"/>
      <c r="G142" s="39"/>
      <c r="H142" s="39"/>
      <c r="I142" s="39"/>
      <c r="J142" s="39"/>
      <c r="K142" s="39"/>
      <c r="L142" s="129"/>
      <c r="M142" s="39"/>
      <c r="N142" s="39"/>
      <c r="O142" s="39"/>
      <c r="P142" s="129"/>
      <c r="Q142" s="39"/>
      <c r="T142" s="37"/>
      <c r="U142" s="37"/>
      <c r="X142" s="17"/>
      <c r="Y142" s="17"/>
      <c r="Z142" s="17"/>
      <c r="AA142" s="17"/>
    </row>
    <row r="143" spans="1:256" s="110" customFormat="1" ht="16" thickBot="1">
      <c r="A143" s="341"/>
      <c r="B143" s="430" t="s">
        <v>0</v>
      </c>
      <c r="C143" s="40"/>
      <c r="D143" s="40"/>
      <c r="E143" s="279"/>
      <c r="F143" s="41" t="s">
        <v>33</v>
      </c>
      <c r="G143" s="51" t="s">
        <v>85</v>
      </c>
      <c r="H143" s="51" t="s">
        <v>86</v>
      </c>
      <c r="I143" s="41" t="s">
        <v>34</v>
      </c>
      <c r="J143" s="41" t="s">
        <v>35</v>
      </c>
      <c r="K143" s="41" t="s">
        <v>36</v>
      </c>
      <c r="L143" s="130"/>
      <c r="M143" s="41" t="s">
        <v>34</v>
      </c>
      <c r="N143" s="41" t="s">
        <v>35</v>
      </c>
      <c r="O143" s="41" t="s">
        <v>36</v>
      </c>
      <c r="P143" s="130"/>
      <c r="Q143" s="41" t="s">
        <v>37</v>
      </c>
      <c r="R143" s="17"/>
      <c r="S143" s="145"/>
      <c r="T143" s="37"/>
      <c r="U143" s="37"/>
      <c r="V143" s="290"/>
    </row>
    <row r="144" spans="1:256" s="110" customFormat="1" ht="15" customHeight="1" thickBot="1">
      <c r="A144" s="341"/>
      <c r="B144" s="562" t="s">
        <v>63</v>
      </c>
      <c r="C144" s="563"/>
      <c r="D144" s="563"/>
      <c r="E144" s="564"/>
      <c r="F144" s="358"/>
      <c r="G144" s="358"/>
      <c r="H144" s="42" t="s">
        <v>68</v>
      </c>
      <c r="I144" s="358"/>
      <c r="J144" s="360"/>
      <c r="K144" s="358"/>
      <c r="L144" s="127"/>
      <c r="M144" s="358"/>
      <c r="N144" s="358"/>
      <c r="O144" s="358"/>
      <c r="P144" s="127"/>
      <c r="Q144" s="431" t="s">
        <v>68</v>
      </c>
      <c r="R144" s="17"/>
      <c r="S144" s="145"/>
      <c r="T144" s="37"/>
      <c r="U144" s="37"/>
      <c r="V144" s="290"/>
    </row>
    <row r="145" spans="1:31" s="110" customFormat="1" ht="16" thickBot="1">
      <c r="A145" s="345"/>
      <c r="B145" s="523" t="s">
        <v>179</v>
      </c>
      <c r="C145" s="524"/>
      <c r="D145" s="523" t="s">
        <v>208</v>
      </c>
      <c r="E145" s="525"/>
      <c r="F145" s="359"/>
      <c r="G145" s="359"/>
      <c r="H145" s="356"/>
      <c r="I145" s="359"/>
      <c r="J145" s="361"/>
      <c r="K145" s="362"/>
      <c r="L145" s="131"/>
      <c r="M145" s="363"/>
      <c r="N145" s="364"/>
      <c r="O145" s="365"/>
      <c r="P145" s="131"/>
      <c r="Q145" s="357"/>
      <c r="S145" s="144"/>
      <c r="T145" s="17"/>
      <c r="U145" s="17"/>
      <c r="V145" s="290"/>
    </row>
    <row r="146" spans="1:31" s="110" customFormat="1">
      <c r="A146" s="345"/>
      <c r="B146" s="506"/>
      <c r="C146" s="526"/>
      <c r="D146" s="506"/>
      <c r="E146" s="507"/>
      <c r="F146" s="424"/>
      <c r="G146" s="424">
        <v>0</v>
      </c>
      <c r="H146" s="323">
        <f>+Q146-F146-G146</f>
        <v>0</v>
      </c>
      <c r="I146" s="348"/>
      <c r="J146" s="324">
        <v>12</v>
      </c>
      <c r="K146" s="326">
        <v>1</v>
      </c>
      <c r="L146" s="131"/>
      <c r="M146" s="331">
        <f>+I146</f>
        <v>0</v>
      </c>
      <c r="N146" s="332">
        <f>+J146</f>
        <v>12</v>
      </c>
      <c r="O146" s="333">
        <f>+K146</f>
        <v>1</v>
      </c>
      <c r="P146" s="131"/>
      <c r="Q146" s="322">
        <f>ROUND(I146/12*J146*K146,0)</f>
        <v>0</v>
      </c>
      <c r="S146" s="144" t="str">
        <f t="shared" ref="S146:S162" si="11">IF((F146+H146+G146)=Q146,+$AB$3,+$AC$3)</f>
        <v>ok</v>
      </c>
      <c r="T146" s="17"/>
      <c r="U146" s="17"/>
      <c r="V146" s="290"/>
    </row>
    <row r="147" spans="1:31" s="110" customFormat="1" ht="12.5">
      <c r="A147" s="345"/>
      <c r="B147" s="493"/>
      <c r="C147" s="494"/>
      <c r="D147" s="493"/>
      <c r="E147" s="561"/>
      <c r="F147" s="424">
        <v>0</v>
      </c>
      <c r="G147" s="424">
        <v>0</v>
      </c>
      <c r="H147" s="323">
        <f t="shared" ref="H147:H157" si="12">+Q147-F147-G147</f>
        <v>0</v>
      </c>
      <c r="I147" s="321">
        <v>0</v>
      </c>
      <c r="J147" s="324">
        <v>12</v>
      </c>
      <c r="K147" s="326">
        <v>1</v>
      </c>
      <c r="L147" s="142"/>
      <c r="M147" s="334">
        <f t="shared" ref="M147:M157" si="13">+I147</f>
        <v>0</v>
      </c>
      <c r="N147" s="332">
        <f t="shared" ref="N147:N153" si="14">+J147</f>
        <v>12</v>
      </c>
      <c r="O147" s="336">
        <f t="shared" ref="O147:O157" si="15">+K147</f>
        <v>1</v>
      </c>
      <c r="P147" s="142"/>
      <c r="Q147" s="323">
        <f t="shared" ref="Q147:Q157" si="16">ROUND(I147/12*J147*K147,0)</f>
        <v>0</v>
      </c>
      <c r="S147" s="144" t="str">
        <f t="shared" si="11"/>
        <v>ok</v>
      </c>
      <c r="V147" s="290"/>
    </row>
    <row r="148" spans="1:31" s="110" customFormat="1" ht="12.5">
      <c r="A148" s="345"/>
      <c r="B148" s="493"/>
      <c r="C148" s="494"/>
      <c r="D148" s="419"/>
      <c r="E148" s="420"/>
      <c r="F148" s="424">
        <v>0</v>
      </c>
      <c r="G148" s="424">
        <v>0</v>
      </c>
      <c r="H148" s="323">
        <f t="shared" si="12"/>
        <v>0</v>
      </c>
      <c r="I148" s="321">
        <v>0</v>
      </c>
      <c r="J148" s="324">
        <v>12</v>
      </c>
      <c r="K148" s="326">
        <v>1</v>
      </c>
      <c r="L148" s="142"/>
      <c r="M148" s="334">
        <f t="shared" si="13"/>
        <v>0</v>
      </c>
      <c r="N148" s="332">
        <f t="shared" si="14"/>
        <v>12</v>
      </c>
      <c r="O148" s="336">
        <f t="shared" si="15"/>
        <v>1</v>
      </c>
      <c r="P148" s="142"/>
      <c r="Q148" s="323">
        <f t="shared" si="16"/>
        <v>0</v>
      </c>
      <c r="S148" s="144" t="str">
        <f t="shared" si="11"/>
        <v>ok</v>
      </c>
      <c r="V148" s="290"/>
    </row>
    <row r="149" spans="1:31" s="110" customFormat="1" ht="12.5">
      <c r="A149" s="345"/>
      <c r="B149" s="419"/>
      <c r="C149" s="421"/>
      <c r="D149" s="419"/>
      <c r="E149" s="420"/>
      <c r="F149" s="424">
        <v>0</v>
      </c>
      <c r="G149" s="424">
        <v>0</v>
      </c>
      <c r="H149" s="323">
        <f t="shared" si="12"/>
        <v>0</v>
      </c>
      <c r="I149" s="321">
        <v>0</v>
      </c>
      <c r="J149" s="324">
        <v>12</v>
      </c>
      <c r="K149" s="326">
        <v>1</v>
      </c>
      <c r="L149" s="142"/>
      <c r="M149" s="334">
        <f t="shared" si="13"/>
        <v>0</v>
      </c>
      <c r="N149" s="332">
        <f t="shared" si="14"/>
        <v>12</v>
      </c>
      <c r="O149" s="336">
        <f t="shared" si="15"/>
        <v>1</v>
      </c>
      <c r="P149" s="142"/>
      <c r="Q149" s="323">
        <f t="shared" si="16"/>
        <v>0</v>
      </c>
      <c r="S149" s="144" t="str">
        <f t="shared" si="11"/>
        <v>ok</v>
      </c>
      <c r="V149" s="290"/>
    </row>
    <row r="150" spans="1:31" s="110" customFormat="1" ht="12.5">
      <c r="A150" s="345"/>
      <c r="B150" s="419"/>
      <c r="C150" s="421"/>
      <c r="D150" s="419"/>
      <c r="E150" s="420"/>
      <c r="F150" s="424">
        <v>0</v>
      </c>
      <c r="G150" s="424">
        <v>0</v>
      </c>
      <c r="H150" s="323">
        <f t="shared" si="12"/>
        <v>0</v>
      </c>
      <c r="I150" s="321">
        <v>0</v>
      </c>
      <c r="J150" s="324">
        <v>12</v>
      </c>
      <c r="K150" s="326">
        <v>1</v>
      </c>
      <c r="L150" s="142"/>
      <c r="M150" s="334">
        <f t="shared" si="13"/>
        <v>0</v>
      </c>
      <c r="N150" s="332">
        <f t="shared" si="14"/>
        <v>12</v>
      </c>
      <c r="O150" s="336">
        <f t="shared" si="15"/>
        <v>1</v>
      </c>
      <c r="P150" s="142"/>
      <c r="Q150" s="323">
        <f t="shared" si="16"/>
        <v>0</v>
      </c>
      <c r="S150" s="144" t="str">
        <f t="shared" si="11"/>
        <v>ok</v>
      </c>
      <c r="V150" s="290"/>
    </row>
    <row r="151" spans="1:31" s="110" customFormat="1" ht="12.5">
      <c r="A151" s="345"/>
      <c r="B151" s="493"/>
      <c r="C151" s="494"/>
      <c r="D151" s="493"/>
      <c r="E151" s="561"/>
      <c r="F151" s="424">
        <v>0</v>
      </c>
      <c r="G151" s="424">
        <v>0</v>
      </c>
      <c r="H151" s="323">
        <f t="shared" si="12"/>
        <v>0</v>
      </c>
      <c r="I151" s="321">
        <v>0</v>
      </c>
      <c r="J151" s="324">
        <v>12</v>
      </c>
      <c r="K151" s="326">
        <v>1</v>
      </c>
      <c r="L151" s="142"/>
      <c r="M151" s="334">
        <f t="shared" si="13"/>
        <v>0</v>
      </c>
      <c r="N151" s="332">
        <f t="shared" si="14"/>
        <v>12</v>
      </c>
      <c r="O151" s="336">
        <f t="shared" si="15"/>
        <v>1</v>
      </c>
      <c r="P151" s="142"/>
      <c r="Q151" s="323">
        <f t="shared" si="16"/>
        <v>0</v>
      </c>
      <c r="S151" s="144" t="str">
        <f t="shared" si="11"/>
        <v>ok</v>
      </c>
      <c r="V151" s="290"/>
    </row>
    <row r="152" spans="1:31" s="110" customFormat="1" ht="12.5">
      <c r="A152" s="345"/>
      <c r="B152" s="493"/>
      <c r="C152" s="494"/>
      <c r="D152" s="493"/>
      <c r="E152" s="561"/>
      <c r="F152" s="424">
        <v>0</v>
      </c>
      <c r="G152" s="348">
        <v>0</v>
      </c>
      <c r="H152" s="323">
        <f t="shared" si="12"/>
        <v>0</v>
      </c>
      <c r="I152" s="321">
        <v>0</v>
      </c>
      <c r="J152" s="324">
        <v>12</v>
      </c>
      <c r="K152" s="326">
        <v>1</v>
      </c>
      <c r="L152" s="142"/>
      <c r="M152" s="334">
        <f t="shared" si="13"/>
        <v>0</v>
      </c>
      <c r="N152" s="332">
        <f t="shared" si="14"/>
        <v>12</v>
      </c>
      <c r="O152" s="336">
        <f t="shared" si="15"/>
        <v>1</v>
      </c>
      <c r="P152" s="142"/>
      <c r="Q152" s="323">
        <f>ROUND(I152/12*J152*K152,0)</f>
        <v>0</v>
      </c>
      <c r="S152" s="144" t="str">
        <f t="shared" si="11"/>
        <v>ok</v>
      </c>
      <c r="V152" s="290"/>
    </row>
    <row r="153" spans="1:31" s="110" customFormat="1" ht="12.5">
      <c r="A153" s="345"/>
      <c r="B153" s="493"/>
      <c r="C153" s="494"/>
      <c r="D153" s="493"/>
      <c r="E153" s="561"/>
      <c r="F153" s="424">
        <v>0</v>
      </c>
      <c r="G153" s="348">
        <v>0</v>
      </c>
      <c r="H153" s="323">
        <f t="shared" si="12"/>
        <v>0</v>
      </c>
      <c r="I153" s="321">
        <v>0</v>
      </c>
      <c r="J153" s="324">
        <v>12</v>
      </c>
      <c r="K153" s="326">
        <v>1</v>
      </c>
      <c r="L153" s="142"/>
      <c r="M153" s="334">
        <f t="shared" si="13"/>
        <v>0</v>
      </c>
      <c r="N153" s="332">
        <f t="shared" si="14"/>
        <v>12</v>
      </c>
      <c r="O153" s="336">
        <f t="shared" si="15"/>
        <v>1</v>
      </c>
      <c r="P153" s="142"/>
      <c r="Q153" s="323">
        <f t="shared" si="16"/>
        <v>0</v>
      </c>
      <c r="S153" s="144" t="str">
        <f t="shared" si="11"/>
        <v>ok</v>
      </c>
      <c r="V153" s="290"/>
    </row>
    <row r="154" spans="1:31" s="110" customFormat="1" ht="12.5">
      <c r="A154" s="345"/>
      <c r="B154" s="493"/>
      <c r="C154" s="494"/>
      <c r="D154" s="419"/>
      <c r="E154" s="420"/>
      <c r="F154" s="425">
        <v>0</v>
      </c>
      <c r="G154" s="321">
        <v>0</v>
      </c>
      <c r="H154" s="323"/>
      <c r="I154" s="321"/>
      <c r="J154" s="324">
        <v>12</v>
      </c>
      <c r="K154" s="326">
        <v>1</v>
      </c>
      <c r="L154" s="142"/>
      <c r="M154" s="334">
        <f t="shared" si="13"/>
        <v>0</v>
      </c>
      <c r="N154" s="335">
        <f>+J154</f>
        <v>12</v>
      </c>
      <c r="O154" s="336">
        <f t="shared" si="15"/>
        <v>1</v>
      </c>
      <c r="P154" s="142"/>
      <c r="Q154" s="323">
        <f t="shared" si="16"/>
        <v>0</v>
      </c>
      <c r="S154" s="144" t="str">
        <f t="shared" si="11"/>
        <v>ok</v>
      </c>
      <c r="V154" s="290"/>
    </row>
    <row r="155" spans="1:31" s="110" customFormat="1" ht="12.5">
      <c r="A155" s="345"/>
      <c r="B155" s="419"/>
      <c r="C155" s="421"/>
      <c r="D155" s="419"/>
      <c r="E155" s="420"/>
      <c r="F155" s="425">
        <v>0</v>
      </c>
      <c r="G155" s="321">
        <v>0</v>
      </c>
      <c r="H155" s="323">
        <f t="shared" si="12"/>
        <v>0</v>
      </c>
      <c r="I155" s="321">
        <f>I149*1.025</f>
        <v>0</v>
      </c>
      <c r="J155" s="324">
        <v>12</v>
      </c>
      <c r="K155" s="326">
        <v>1</v>
      </c>
      <c r="L155" s="142"/>
      <c r="M155" s="334">
        <f t="shared" si="13"/>
        <v>0</v>
      </c>
      <c r="N155" s="335">
        <f>+J155</f>
        <v>12</v>
      </c>
      <c r="O155" s="336">
        <f t="shared" si="15"/>
        <v>1</v>
      </c>
      <c r="P155" s="142"/>
      <c r="Q155" s="323">
        <f t="shared" si="16"/>
        <v>0</v>
      </c>
      <c r="S155" s="144" t="str">
        <f t="shared" si="11"/>
        <v>ok</v>
      </c>
      <c r="V155" s="290"/>
      <c r="Z155" s="390"/>
      <c r="AD155" s="390"/>
    </row>
    <row r="156" spans="1:31" s="110" customFormat="1" ht="12.5">
      <c r="A156" s="345"/>
      <c r="B156" s="419"/>
      <c r="C156" s="421"/>
      <c r="D156" s="419"/>
      <c r="E156" s="420"/>
      <c r="F156" s="425">
        <v>0</v>
      </c>
      <c r="G156" s="321">
        <v>0</v>
      </c>
      <c r="H156" s="323">
        <f t="shared" si="12"/>
        <v>0</v>
      </c>
      <c r="I156" s="321">
        <f>I150*1.025</f>
        <v>0</v>
      </c>
      <c r="J156" s="324">
        <v>12</v>
      </c>
      <c r="K156" s="326">
        <v>1</v>
      </c>
      <c r="L156" s="142"/>
      <c r="M156" s="334">
        <f t="shared" si="13"/>
        <v>0</v>
      </c>
      <c r="N156" s="335">
        <f>+J156</f>
        <v>12</v>
      </c>
      <c r="O156" s="336">
        <f t="shared" si="15"/>
        <v>1</v>
      </c>
      <c r="P156" s="142"/>
      <c r="Q156" s="323">
        <f t="shared" si="16"/>
        <v>0</v>
      </c>
      <c r="S156" s="144" t="str">
        <f t="shared" si="11"/>
        <v>ok</v>
      </c>
      <c r="V156" s="290"/>
    </row>
    <row r="157" spans="1:31" s="110" customFormat="1" ht="12.5">
      <c r="A157" s="345"/>
      <c r="B157" s="493"/>
      <c r="C157" s="494"/>
      <c r="D157" s="493"/>
      <c r="E157" s="561"/>
      <c r="F157" s="422">
        <v>0</v>
      </c>
      <c r="G157" s="328">
        <v>0</v>
      </c>
      <c r="H157" s="323">
        <f t="shared" si="12"/>
        <v>0</v>
      </c>
      <c r="I157" s="321">
        <f>I151*1.025</f>
        <v>0</v>
      </c>
      <c r="J157" s="324">
        <v>12</v>
      </c>
      <c r="K157" s="326">
        <v>1</v>
      </c>
      <c r="L157" s="142"/>
      <c r="M157" s="334">
        <f t="shared" si="13"/>
        <v>0</v>
      </c>
      <c r="N157" s="335">
        <f>+J157</f>
        <v>12</v>
      </c>
      <c r="O157" s="336">
        <f t="shared" si="15"/>
        <v>1</v>
      </c>
      <c r="P157" s="142"/>
      <c r="Q157" s="323">
        <f t="shared" si="16"/>
        <v>0</v>
      </c>
      <c r="S157" s="144" t="str">
        <f t="shared" si="11"/>
        <v>ok</v>
      </c>
      <c r="V157" s="290"/>
    </row>
    <row r="158" spans="1:31" s="110" customFormat="1" ht="12.75" customHeight="1">
      <c r="A158" s="346"/>
      <c r="B158" s="570"/>
      <c r="C158" s="571"/>
      <c r="D158" s="570"/>
      <c r="E158" s="572"/>
      <c r="F158" s="422">
        <v>0</v>
      </c>
      <c r="G158" s="328">
        <v>0</v>
      </c>
      <c r="H158" s="327"/>
      <c r="I158" s="321">
        <v>0</v>
      </c>
      <c r="J158" s="324"/>
      <c r="K158" s="326"/>
      <c r="L158" s="142"/>
      <c r="M158" s="334"/>
      <c r="N158" s="335"/>
      <c r="O158" s="336"/>
      <c r="P158" s="142"/>
      <c r="Q158" s="323"/>
      <c r="S158" s="144" t="str">
        <f t="shared" si="11"/>
        <v>ok</v>
      </c>
      <c r="W158" s="17"/>
      <c r="X158" s="17"/>
      <c r="Y158" s="17"/>
      <c r="Z158" s="17"/>
      <c r="AA158" s="17"/>
      <c r="AB158" s="17"/>
      <c r="AC158" s="17"/>
      <c r="AD158" s="17"/>
      <c r="AE158" s="17"/>
    </row>
    <row r="159" spans="1:31">
      <c r="A159" s="345"/>
      <c r="B159" s="570"/>
      <c r="C159" s="571"/>
      <c r="D159" s="570"/>
      <c r="E159" s="572"/>
      <c r="F159" s="422">
        <v>0</v>
      </c>
      <c r="G159" s="328">
        <v>0</v>
      </c>
      <c r="H159" s="327"/>
      <c r="I159" s="321">
        <v>0</v>
      </c>
      <c r="J159" s="324"/>
      <c r="K159" s="326"/>
      <c r="L159" s="142"/>
      <c r="M159" s="334"/>
      <c r="N159" s="335"/>
      <c r="O159" s="336"/>
      <c r="P159" s="142"/>
      <c r="Q159" s="323"/>
      <c r="R159" s="110"/>
      <c r="S159" s="144" t="str">
        <f t="shared" si="11"/>
        <v>ok</v>
      </c>
      <c r="T159" s="110"/>
      <c r="U159" s="110"/>
      <c r="X159" s="17"/>
      <c r="Y159" s="17"/>
      <c r="Z159" s="17"/>
      <c r="AA159" s="17"/>
    </row>
    <row r="160" spans="1:31" ht="14.25" customHeight="1">
      <c r="A160" s="345"/>
      <c r="B160" s="570"/>
      <c r="C160" s="571"/>
      <c r="D160" s="570"/>
      <c r="E160" s="572"/>
      <c r="F160" s="422">
        <v>0</v>
      </c>
      <c r="G160" s="328">
        <v>0</v>
      </c>
      <c r="H160" s="327"/>
      <c r="I160" s="321">
        <v>0</v>
      </c>
      <c r="J160" s="324"/>
      <c r="K160" s="326"/>
      <c r="L160" s="142"/>
      <c r="M160" s="334"/>
      <c r="N160" s="335"/>
      <c r="O160" s="336"/>
      <c r="P160" s="142"/>
      <c r="Q160" s="323"/>
      <c r="R160" s="110"/>
      <c r="S160" s="144" t="str">
        <f t="shared" si="11"/>
        <v>ok</v>
      </c>
      <c r="T160" s="110"/>
      <c r="U160" s="110"/>
      <c r="X160" s="17"/>
      <c r="Y160" s="17"/>
      <c r="Z160" s="17"/>
      <c r="AA160" s="17"/>
    </row>
    <row r="161" spans="1:27" ht="16" thickBot="1">
      <c r="B161" s="568"/>
      <c r="C161" s="573"/>
      <c r="D161" s="568"/>
      <c r="E161" s="569"/>
      <c r="F161" s="423"/>
      <c r="G161" s="302"/>
      <c r="H161" s="432"/>
      <c r="I161" s="302"/>
      <c r="J161" s="325"/>
      <c r="K161" s="126"/>
      <c r="L161" s="142"/>
      <c r="M161" s="245"/>
      <c r="N161" s="243"/>
      <c r="O161" s="244"/>
      <c r="P161" s="142"/>
      <c r="Q161" s="433"/>
      <c r="R161" s="110"/>
      <c r="S161" s="144" t="str">
        <f t="shared" si="11"/>
        <v>ok</v>
      </c>
      <c r="T161" s="110"/>
      <c r="U161" s="110"/>
      <c r="X161" s="17"/>
      <c r="Y161" s="17"/>
      <c r="Z161" s="17"/>
      <c r="AA161" s="17"/>
    </row>
    <row r="162" spans="1:27" ht="16" thickBot="1">
      <c r="B162" s="434"/>
      <c r="C162" s="435"/>
      <c r="D162" s="436"/>
      <c r="E162" s="278"/>
      <c r="F162" s="437">
        <f>ROUND(SUM(F145:F161),0)</f>
        <v>0</v>
      </c>
      <c r="G162" s="437">
        <f>ROUND(SUM(G145:G161),0)</f>
        <v>0</v>
      </c>
      <c r="H162" s="437">
        <f>ROUND(SUM(H145:H161),0)</f>
        <v>0</v>
      </c>
      <c r="I162" s="437">
        <f>ROUND(SUM(I145:I161),0)</f>
        <v>0</v>
      </c>
      <c r="J162" s="438"/>
      <c r="K162" s="438"/>
      <c r="L162" s="439"/>
      <c r="M162" s="438">
        <f>ROUND(SUM(M145:M161),0)</f>
        <v>0</v>
      </c>
      <c r="N162" s="438"/>
      <c r="O162" s="438"/>
      <c r="P162" s="439"/>
      <c r="Q162" s="437">
        <f>ROUND(SUM(Q146:Q161),0)</f>
        <v>0</v>
      </c>
      <c r="S162" s="144" t="str">
        <f t="shared" si="11"/>
        <v>ok</v>
      </c>
      <c r="X162" s="17"/>
      <c r="Y162" s="17"/>
      <c r="Z162" s="17"/>
      <c r="AA162" s="17"/>
    </row>
    <row r="163" spans="1:27" ht="7.5" customHeight="1" thickBot="1">
      <c r="F163" s="380"/>
      <c r="G163" s="380"/>
      <c r="X163" s="17"/>
      <c r="Y163" s="17"/>
      <c r="Z163" s="17"/>
      <c r="AA163" s="17"/>
    </row>
    <row r="164" spans="1:27" ht="16" thickTop="1">
      <c r="B164" s="394"/>
      <c r="C164" s="544" t="s">
        <v>268</v>
      </c>
      <c r="D164" s="544"/>
      <c r="E164" s="545"/>
      <c r="F164" s="409"/>
      <c r="G164" s="544" t="s">
        <v>269</v>
      </c>
      <c r="H164" s="544"/>
      <c r="I164" s="401"/>
      <c r="J164" s="395" t="s">
        <v>267</v>
      </c>
      <c r="M164" s="401"/>
      <c r="N164" s="395" t="s">
        <v>267</v>
      </c>
      <c r="X164" s="17"/>
      <c r="Y164" s="17"/>
      <c r="Z164" s="17"/>
      <c r="AA164" s="17"/>
    </row>
    <row r="165" spans="1:27">
      <c r="B165" s="396"/>
      <c r="C165" s="387" t="s">
        <v>20</v>
      </c>
      <c r="D165" s="387" t="s">
        <v>266</v>
      </c>
      <c r="E165" s="388" t="s">
        <v>267</v>
      </c>
      <c r="F165" s="392" t="s">
        <v>77</v>
      </c>
      <c r="G165" s="387" t="s">
        <v>20</v>
      </c>
      <c r="H165" s="387" t="s">
        <v>266</v>
      </c>
      <c r="I165" s="388" t="s">
        <v>267</v>
      </c>
      <c r="J165" s="397" t="s">
        <v>270</v>
      </c>
      <c r="M165" s="388" t="s">
        <v>267</v>
      </c>
      <c r="N165" s="397" t="s">
        <v>270</v>
      </c>
      <c r="AA165" s="17"/>
    </row>
    <row r="166" spans="1:27" ht="14.25" customHeight="1">
      <c r="B166" s="381">
        <f t="shared" ref="B166:B171" si="17">B146</f>
        <v>0</v>
      </c>
      <c r="C166" s="386">
        <f t="shared" ref="C166:C171" si="18">+F146+F152</f>
        <v>0</v>
      </c>
      <c r="D166" s="391">
        <f>G146</f>
        <v>0</v>
      </c>
      <c r="E166" s="389">
        <f t="shared" ref="E166:E171" si="19">SUM(C166:D166)</f>
        <v>0</v>
      </c>
      <c r="F166" s="393">
        <v>0</v>
      </c>
      <c r="G166" s="386">
        <v>0</v>
      </c>
      <c r="H166" s="386">
        <v>0</v>
      </c>
      <c r="I166" s="389">
        <f t="shared" ref="I166:I171" si="20">+H166+G166</f>
        <v>0</v>
      </c>
      <c r="J166" s="398">
        <f t="shared" ref="J166:J171" si="21">+I166+E166</f>
        <v>0</v>
      </c>
      <c r="M166" s="389">
        <f>+I166</f>
        <v>0</v>
      </c>
      <c r="N166" s="398">
        <f>+J166</f>
        <v>0</v>
      </c>
      <c r="O166" s="21"/>
      <c r="P166" s="21"/>
      <c r="AA166" s="17"/>
    </row>
    <row r="167" spans="1:27">
      <c r="B167" s="381">
        <f t="shared" si="17"/>
        <v>0</v>
      </c>
      <c r="C167" s="386">
        <f t="shared" si="18"/>
        <v>0</v>
      </c>
      <c r="D167" s="391">
        <v>0</v>
      </c>
      <c r="E167" s="389">
        <f t="shared" si="19"/>
        <v>0</v>
      </c>
      <c r="F167" s="393">
        <v>0</v>
      </c>
      <c r="G167" s="386">
        <f>ROUND(C167*(F167-1),0)</f>
        <v>0</v>
      </c>
      <c r="H167" s="386">
        <v>0</v>
      </c>
      <c r="I167" s="389">
        <f t="shared" si="20"/>
        <v>0</v>
      </c>
      <c r="J167" s="398">
        <f t="shared" si="21"/>
        <v>0</v>
      </c>
      <c r="M167" s="389">
        <f t="shared" ref="M167:M173" si="22">+I167</f>
        <v>0</v>
      </c>
      <c r="N167" s="398">
        <f t="shared" ref="N167:N173" si="23">+J167</f>
        <v>0</v>
      </c>
      <c r="O167" s="21"/>
      <c r="P167" s="21"/>
      <c r="AA167" s="17"/>
    </row>
    <row r="168" spans="1:27">
      <c r="B168" s="381">
        <f t="shared" si="17"/>
        <v>0</v>
      </c>
      <c r="C168" s="386">
        <f t="shared" si="18"/>
        <v>0</v>
      </c>
      <c r="D168" s="391">
        <f>+G148</f>
        <v>0</v>
      </c>
      <c r="E168" s="389">
        <f t="shared" si="19"/>
        <v>0</v>
      </c>
      <c r="F168" s="393">
        <v>0</v>
      </c>
      <c r="G168" s="386">
        <v>0</v>
      </c>
      <c r="H168" s="386">
        <f>ROUND(D168*(F168-1),0)</f>
        <v>0</v>
      </c>
      <c r="I168" s="389">
        <f t="shared" si="20"/>
        <v>0</v>
      </c>
      <c r="J168" s="398">
        <f t="shared" si="21"/>
        <v>0</v>
      </c>
      <c r="M168" s="389">
        <f t="shared" si="22"/>
        <v>0</v>
      </c>
      <c r="N168" s="398">
        <f t="shared" si="23"/>
        <v>0</v>
      </c>
      <c r="AA168" s="17"/>
    </row>
    <row r="169" spans="1:27">
      <c r="B169" s="381">
        <f t="shared" si="17"/>
        <v>0</v>
      </c>
      <c r="C169" s="386">
        <f t="shared" si="18"/>
        <v>0</v>
      </c>
      <c r="D169" s="391">
        <f>+G149</f>
        <v>0</v>
      </c>
      <c r="E169" s="389">
        <f t="shared" si="19"/>
        <v>0</v>
      </c>
      <c r="F169" s="393">
        <v>0</v>
      </c>
      <c r="G169" s="386">
        <f>ROUND(C169*(F169-1),0)</f>
        <v>0</v>
      </c>
      <c r="H169" s="386">
        <f>ROUND(D169*(F169-1),0)</f>
        <v>0</v>
      </c>
      <c r="I169" s="389">
        <f t="shared" si="20"/>
        <v>0</v>
      </c>
      <c r="J169" s="398">
        <f t="shared" si="21"/>
        <v>0</v>
      </c>
      <c r="M169" s="389">
        <f t="shared" si="22"/>
        <v>0</v>
      </c>
      <c r="N169" s="398">
        <f t="shared" si="23"/>
        <v>0</v>
      </c>
      <c r="AA169" s="17"/>
    </row>
    <row r="170" spans="1:27">
      <c r="B170" s="381">
        <f t="shared" si="17"/>
        <v>0</v>
      </c>
      <c r="C170" s="386">
        <f t="shared" si="18"/>
        <v>0</v>
      </c>
      <c r="D170" s="391">
        <f>+G150</f>
        <v>0</v>
      </c>
      <c r="E170" s="389">
        <f t="shared" si="19"/>
        <v>0</v>
      </c>
      <c r="F170" s="393">
        <v>0</v>
      </c>
      <c r="G170" s="386">
        <f>ROUND(C170*(F170-1),0)</f>
        <v>0</v>
      </c>
      <c r="H170" s="386">
        <f>ROUND(D170*(F170-1),0)</f>
        <v>0</v>
      </c>
      <c r="I170" s="389">
        <f t="shared" si="20"/>
        <v>0</v>
      </c>
      <c r="J170" s="398">
        <f t="shared" si="21"/>
        <v>0</v>
      </c>
      <c r="M170" s="389">
        <f t="shared" si="22"/>
        <v>0</v>
      </c>
      <c r="N170" s="398">
        <f t="shared" si="23"/>
        <v>0</v>
      </c>
      <c r="AA170" s="17"/>
    </row>
    <row r="171" spans="1:27">
      <c r="B171" s="381">
        <f t="shared" si="17"/>
        <v>0</v>
      </c>
      <c r="C171" s="413">
        <f t="shared" si="18"/>
        <v>0</v>
      </c>
      <c r="D171" s="414">
        <f>+G151</f>
        <v>0</v>
      </c>
      <c r="E171" s="389">
        <f t="shared" si="19"/>
        <v>0</v>
      </c>
      <c r="F171" s="416">
        <v>0</v>
      </c>
      <c r="G171" s="413">
        <f>ROUND(C171*(F171-1),0)</f>
        <v>0</v>
      </c>
      <c r="H171" s="413">
        <f>ROUND(D171*(F171-1),0)</f>
        <v>0</v>
      </c>
      <c r="I171" s="415">
        <f t="shared" si="20"/>
        <v>0</v>
      </c>
      <c r="J171" s="417">
        <f t="shared" si="21"/>
        <v>0</v>
      </c>
      <c r="M171" s="389">
        <f t="shared" si="22"/>
        <v>0</v>
      </c>
      <c r="N171" s="398">
        <f t="shared" si="23"/>
        <v>0</v>
      </c>
      <c r="AA171" s="17"/>
    </row>
    <row r="172" spans="1:27">
      <c r="B172" s="381"/>
      <c r="C172" s="386"/>
      <c r="D172" s="391"/>
      <c r="E172" s="389"/>
      <c r="F172" s="393"/>
      <c r="G172" s="386"/>
      <c r="H172" s="386"/>
      <c r="I172" s="389"/>
      <c r="J172" s="398"/>
      <c r="M172" s="389">
        <f t="shared" si="22"/>
        <v>0</v>
      </c>
      <c r="N172" s="398">
        <f t="shared" si="23"/>
        <v>0</v>
      </c>
      <c r="AA172" s="17"/>
    </row>
    <row r="173" spans="1:27" ht="16" thickBot="1">
      <c r="B173" s="382"/>
      <c r="C173" s="405"/>
      <c r="D173" s="405"/>
      <c r="E173" s="406"/>
      <c r="F173" s="407"/>
      <c r="G173" s="405"/>
      <c r="H173" s="405"/>
      <c r="I173" s="406"/>
      <c r="J173" s="408"/>
      <c r="M173" s="406">
        <f t="shared" si="22"/>
        <v>0</v>
      </c>
      <c r="N173" s="408">
        <f t="shared" si="23"/>
        <v>0</v>
      </c>
      <c r="AA173" s="17"/>
    </row>
    <row r="174" spans="1:27" ht="16" thickBot="1">
      <c r="B174" s="399"/>
      <c r="C174" s="402">
        <f>SUM(C166:C173)</f>
        <v>0</v>
      </c>
      <c r="D174" s="402">
        <f>SUM(D166:D173)</f>
        <v>0</v>
      </c>
      <c r="E174" s="403">
        <f>SUM(E166:E173)</f>
        <v>0</v>
      </c>
      <c r="F174" s="400"/>
      <c r="G174" s="402">
        <f>SUM(G166:G173)</f>
        <v>0</v>
      </c>
      <c r="H174" s="402">
        <f>SUM(H166:H173)</f>
        <v>0</v>
      </c>
      <c r="I174" s="403">
        <f>SUM(I166:I173)</f>
        <v>0</v>
      </c>
      <c r="J174" s="404">
        <f>SUM(J166:J173)</f>
        <v>0</v>
      </c>
      <c r="M174" s="403">
        <f>SUM(M166:M173)</f>
        <v>0</v>
      </c>
      <c r="N174" s="404">
        <f>SUM(N166:N173)</f>
        <v>0</v>
      </c>
      <c r="AA174" s="17"/>
    </row>
    <row r="175" spans="1:27" ht="16" thickTop="1"/>
    <row r="176" spans="1:27" ht="16.5" thickBot="1">
      <c r="A176" s="343"/>
      <c r="B176" s="309" t="s">
        <v>94</v>
      </c>
      <c r="C176" s="22"/>
      <c r="D176" s="485">
        <f>+D8</f>
        <v>0</v>
      </c>
      <c r="E176" s="485"/>
      <c r="F176" s="311"/>
      <c r="G176" s="24"/>
      <c r="H176" s="22"/>
      <c r="I176" s="312"/>
      <c r="J176" s="312"/>
      <c r="K176" s="311"/>
      <c r="L176" s="311"/>
      <c r="M176" s="311"/>
      <c r="N176" s="311"/>
      <c r="O176" s="311"/>
      <c r="P176" s="311"/>
      <c r="Q176" s="26"/>
      <c r="R176" s="22"/>
      <c r="S176" s="146"/>
      <c r="T176" s="312"/>
      <c r="U176" s="312"/>
    </row>
    <row r="177" spans="1:31" ht="16.5" thickBot="1">
      <c r="A177" s="343"/>
      <c r="B177" s="310" t="s">
        <v>95</v>
      </c>
      <c r="C177" s="23"/>
      <c r="D177" s="316">
        <f>+D9</f>
        <v>0</v>
      </c>
      <c r="E177" s="318"/>
      <c r="F177" s="318"/>
      <c r="G177" s="318"/>
      <c r="H177" s="22"/>
      <c r="I177" s="312"/>
      <c r="J177" s="312"/>
      <c r="K177" s="312"/>
      <c r="L177" s="312"/>
      <c r="M177" s="312"/>
      <c r="N177" s="312"/>
      <c r="O177" s="312"/>
      <c r="P177" s="312"/>
      <c r="Q177" s="22"/>
      <c r="R177" s="22"/>
      <c r="S177" s="146"/>
      <c r="T177" s="312"/>
      <c r="U177" s="312"/>
    </row>
    <row r="178" spans="1:31" ht="6" customHeight="1" thickBot="1">
      <c r="B178" s="27"/>
      <c r="C178" s="27"/>
      <c r="D178" s="27"/>
      <c r="E178" s="27"/>
      <c r="W178" s="290"/>
      <c r="X178" s="290"/>
      <c r="Y178" s="290"/>
      <c r="Z178" s="290"/>
      <c r="AA178" s="37"/>
      <c r="AB178" s="37"/>
      <c r="AC178" s="37"/>
      <c r="AD178" s="37"/>
      <c r="AE178" s="37"/>
    </row>
    <row r="179" spans="1:31" s="37" customFormat="1" ht="16.5" thickBot="1">
      <c r="A179" s="341"/>
      <c r="B179" s="445" t="s">
        <v>209</v>
      </c>
      <c r="C179" s="446"/>
      <c r="D179" s="447"/>
      <c r="E179" s="448"/>
      <c r="F179" s="448"/>
      <c r="G179" s="448"/>
      <c r="H179" s="448"/>
      <c r="I179" s="449"/>
      <c r="J179" s="449"/>
      <c r="K179" s="449"/>
      <c r="L179" s="449"/>
      <c r="M179" s="449"/>
      <c r="N179" s="449"/>
      <c r="O179" s="449"/>
      <c r="P179" s="449"/>
      <c r="Q179" s="450"/>
      <c r="R179" s="145"/>
      <c r="S179" s="22"/>
      <c r="T179" s="22"/>
      <c r="W179" s="17"/>
      <c r="X179" s="17"/>
      <c r="Y179" s="17"/>
      <c r="Z179" s="17"/>
      <c r="AA179" s="17"/>
      <c r="AB179" s="17"/>
      <c r="AC179" s="17"/>
      <c r="AD179" s="17"/>
      <c r="AE179" s="17"/>
    </row>
    <row r="180" spans="1:31" ht="6" customHeight="1">
      <c r="B180" s="451"/>
      <c r="C180" s="452"/>
      <c r="D180" s="452"/>
      <c r="E180" s="452"/>
      <c r="F180" s="452"/>
      <c r="G180" s="452"/>
      <c r="H180" s="452"/>
      <c r="I180" s="452"/>
      <c r="J180" s="452"/>
      <c r="K180" s="452"/>
      <c r="L180" s="452"/>
      <c r="M180" s="452"/>
      <c r="N180" s="452"/>
      <c r="O180" s="452"/>
      <c r="P180" s="452"/>
      <c r="Q180" s="453"/>
      <c r="R180" s="443"/>
      <c r="X180" s="17"/>
      <c r="Y180" s="17"/>
      <c r="Z180" s="17"/>
      <c r="AA180" s="17"/>
    </row>
    <row r="181" spans="1:31">
      <c r="B181" s="454" t="s">
        <v>223</v>
      </c>
      <c r="C181" s="18"/>
      <c r="D181" s="18"/>
      <c r="E181" s="18"/>
      <c r="F181" s="18"/>
      <c r="G181" s="18"/>
      <c r="H181" s="18"/>
      <c r="I181" s="18"/>
      <c r="J181" s="18"/>
      <c r="K181" s="18"/>
      <c r="L181" s="18"/>
      <c r="M181" s="18"/>
      <c r="N181" s="18"/>
      <c r="O181" s="18"/>
      <c r="P181" s="18"/>
      <c r="Q181" s="455"/>
      <c r="R181" s="443"/>
      <c r="X181" s="17"/>
      <c r="Y181" s="17"/>
      <c r="Z181" s="17"/>
      <c r="AA181" s="17"/>
    </row>
    <row r="182" spans="1:31">
      <c r="B182" s="456"/>
      <c r="C182" s="18"/>
      <c r="D182" s="18"/>
      <c r="E182" s="18"/>
      <c r="F182" s="18"/>
      <c r="G182" s="18"/>
      <c r="H182" s="18"/>
      <c r="I182" s="18"/>
      <c r="J182" s="18"/>
      <c r="K182" s="18"/>
      <c r="L182" s="18"/>
      <c r="M182" s="18"/>
      <c r="N182" s="18"/>
      <c r="O182" s="18"/>
      <c r="P182" s="18"/>
      <c r="Q182" s="455"/>
      <c r="R182" s="443"/>
      <c r="W182" s="312"/>
      <c r="X182" s="312"/>
      <c r="Y182" s="312"/>
      <c r="Z182" s="312"/>
      <c r="AA182" s="312"/>
      <c r="AB182" s="312"/>
      <c r="AC182" s="312"/>
      <c r="AD182" s="312"/>
      <c r="AE182" s="312"/>
    </row>
    <row r="183" spans="1:31" s="312" customFormat="1">
      <c r="A183" s="376"/>
      <c r="B183" s="482" t="s">
        <v>224</v>
      </c>
      <c r="C183" s="483"/>
      <c r="D183" s="457"/>
      <c r="E183" s="484" t="s">
        <v>227</v>
      </c>
      <c r="F183" s="484"/>
      <c r="G183" s="484"/>
      <c r="H183" s="484"/>
      <c r="I183" s="457"/>
      <c r="J183" s="377" t="s">
        <v>226</v>
      </c>
      <c r="K183" s="457"/>
      <c r="L183" s="457"/>
      <c r="M183" s="457"/>
      <c r="N183" s="377" t="s">
        <v>226</v>
      </c>
      <c r="O183" s="457"/>
      <c r="P183" s="457"/>
      <c r="Q183" s="458" t="s">
        <v>225</v>
      </c>
      <c r="R183" s="444"/>
      <c r="S183" s="378"/>
      <c r="W183" s="17"/>
      <c r="X183" s="17"/>
      <c r="Y183" s="17"/>
      <c r="Z183" s="17"/>
      <c r="AA183" s="17"/>
      <c r="AB183" s="17"/>
      <c r="AC183" s="17"/>
      <c r="AD183" s="17"/>
      <c r="AE183" s="17"/>
    </row>
    <row r="184" spans="1:31">
      <c r="B184" s="479">
        <v>0</v>
      </c>
      <c r="C184" s="480"/>
      <c r="D184" s="18"/>
      <c r="E184" s="481">
        <v>0</v>
      </c>
      <c r="F184" s="481"/>
      <c r="G184" s="481"/>
      <c r="H184" s="481"/>
      <c r="I184" s="18"/>
      <c r="J184" s="418">
        <v>0</v>
      </c>
      <c r="K184" s="18"/>
      <c r="L184" s="18"/>
      <c r="M184" s="18"/>
      <c r="N184" s="418">
        <f>+J184</f>
        <v>0</v>
      </c>
      <c r="O184" s="18"/>
      <c r="P184" s="18"/>
      <c r="Q184" s="459">
        <v>0</v>
      </c>
      <c r="R184" s="443"/>
      <c r="X184" s="17"/>
      <c r="Y184" s="17"/>
      <c r="Z184" s="17"/>
      <c r="AA184" s="17"/>
    </row>
    <row r="185" spans="1:31">
      <c r="B185" s="479"/>
      <c r="C185" s="480"/>
      <c r="D185" s="18"/>
      <c r="E185" s="481"/>
      <c r="F185" s="481"/>
      <c r="G185" s="481"/>
      <c r="H185" s="481"/>
      <c r="I185" s="18"/>
      <c r="J185" s="418"/>
      <c r="K185" s="18"/>
      <c r="L185" s="18"/>
      <c r="M185" s="18"/>
      <c r="N185" s="418">
        <f>+J185</f>
        <v>0</v>
      </c>
      <c r="O185" s="18"/>
      <c r="P185" s="18"/>
      <c r="Q185" s="460">
        <v>0</v>
      </c>
      <c r="R185" s="443"/>
      <c r="X185" s="17"/>
      <c r="Y185" s="17"/>
      <c r="Z185" s="17"/>
      <c r="AA185" s="17"/>
    </row>
    <row r="186" spans="1:31">
      <c r="B186" s="479"/>
      <c r="C186" s="480"/>
      <c r="D186" s="18"/>
      <c r="E186" s="481"/>
      <c r="F186" s="481"/>
      <c r="G186" s="481"/>
      <c r="H186" s="481"/>
      <c r="I186" s="18"/>
      <c r="J186" s="418"/>
      <c r="K186" s="18"/>
      <c r="L186" s="18"/>
      <c r="M186" s="18"/>
      <c r="N186" s="418">
        <f>+J186</f>
        <v>0</v>
      </c>
      <c r="O186" s="18"/>
      <c r="P186" s="18"/>
      <c r="Q186" s="460">
        <v>0</v>
      </c>
      <c r="R186" s="443"/>
      <c r="X186" s="17"/>
      <c r="Y186" s="17"/>
      <c r="Z186" s="17"/>
      <c r="AA186" s="17"/>
    </row>
    <row r="187" spans="1:31">
      <c r="B187" s="479"/>
      <c r="C187" s="480"/>
      <c r="D187" s="18"/>
      <c r="E187" s="481"/>
      <c r="F187" s="481"/>
      <c r="G187" s="481"/>
      <c r="H187" s="481"/>
      <c r="I187" s="18"/>
      <c r="J187" s="418"/>
      <c r="K187" s="18"/>
      <c r="L187" s="18"/>
      <c r="M187" s="18"/>
      <c r="N187" s="418">
        <f>+J187</f>
        <v>0</v>
      </c>
      <c r="O187" s="18"/>
      <c r="P187" s="18"/>
      <c r="Q187" s="460">
        <v>0</v>
      </c>
      <c r="R187" s="443"/>
      <c r="X187" s="17"/>
      <c r="Y187" s="17"/>
      <c r="Z187" s="17"/>
      <c r="AA187" s="17"/>
    </row>
    <row r="188" spans="1:31">
      <c r="B188" s="479"/>
      <c r="C188" s="480"/>
      <c r="D188" s="18"/>
      <c r="E188" s="481"/>
      <c r="F188" s="481"/>
      <c r="G188" s="481"/>
      <c r="H188" s="481"/>
      <c r="I188" s="18"/>
      <c r="J188" s="418" t="s">
        <v>0</v>
      </c>
      <c r="K188" s="18"/>
      <c r="L188" s="18"/>
      <c r="M188" s="18"/>
      <c r="N188" s="418" t="str">
        <f>+J188</f>
        <v xml:space="preserve"> </v>
      </c>
      <c r="O188" s="18"/>
      <c r="P188" s="18"/>
      <c r="Q188" s="460">
        <v>0</v>
      </c>
      <c r="R188" s="443"/>
      <c r="X188" s="17"/>
      <c r="Y188" s="17"/>
      <c r="Z188" s="17"/>
      <c r="AA188" s="17"/>
    </row>
    <row r="189" spans="1:31" ht="16" thickBot="1">
      <c r="B189" s="456"/>
      <c r="C189" s="18"/>
      <c r="D189" s="18"/>
      <c r="E189" s="18"/>
      <c r="F189" s="18"/>
      <c r="G189" s="18"/>
      <c r="H189" s="18"/>
      <c r="I189" s="18"/>
      <c r="J189" s="18"/>
      <c r="K189" s="18"/>
      <c r="L189" s="18"/>
      <c r="M189" s="18"/>
      <c r="N189" s="18"/>
      <c r="O189" s="18"/>
      <c r="P189" s="18"/>
      <c r="Q189" s="461">
        <f>SUM(Q184:Q188)</f>
        <v>0</v>
      </c>
      <c r="R189" s="443"/>
      <c r="X189" s="17"/>
      <c r="Y189" s="17"/>
      <c r="Z189" s="17"/>
      <c r="AA189" s="17"/>
    </row>
    <row r="190" spans="1:31" ht="16" thickTop="1">
      <c r="B190" s="456"/>
      <c r="C190" s="18"/>
      <c r="D190" s="18"/>
      <c r="E190" s="18"/>
      <c r="F190" s="18"/>
      <c r="G190" s="18"/>
      <c r="H190" s="18"/>
      <c r="I190" s="18"/>
      <c r="J190" s="18"/>
      <c r="K190" s="18"/>
      <c r="L190" s="18"/>
      <c r="M190" s="18"/>
      <c r="N190" s="18"/>
      <c r="O190" s="18"/>
      <c r="P190" s="18"/>
      <c r="Q190" s="455"/>
      <c r="R190" s="443"/>
      <c r="X190" s="17"/>
      <c r="Y190" s="17"/>
      <c r="Z190" s="17"/>
      <c r="AA190" s="17"/>
    </row>
    <row r="191" spans="1:31" ht="6" customHeight="1">
      <c r="B191" s="451"/>
      <c r="C191" s="452"/>
      <c r="D191" s="452"/>
      <c r="E191" s="452"/>
      <c r="F191" s="452"/>
      <c r="G191" s="452"/>
      <c r="H191" s="452"/>
      <c r="I191" s="452"/>
      <c r="J191" s="452"/>
      <c r="K191" s="452"/>
      <c r="L191" s="452"/>
      <c r="M191" s="452"/>
      <c r="N191" s="452"/>
      <c r="O191" s="452"/>
      <c r="P191" s="452"/>
      <c r="Q191" s="453"/>
      <c r="R191" s="443"/>
      <c r="X191" s="17"/>
      <c r="Y191" s="17"/>
      <c r="Z191" s="17"/>
      <c r="AA191" s="17"/>
    </row>
    <row r="192" spans="1:31">
      <c r="B192" s="454" t="s">
        <v>195</v>
      </c>
      <c r="C192" s="18"/>
      <c r="D192" s="18"/>
      <c r="E192" s="18"/>
      <c r="F192" s="18"/>
      <c r="G192" s="18"/>
      <c r="H192" s="18"/>
      <c r="I192" s="18"/>
      <c r="J192" s="18"/>
      <c r="K192" s="18"/>
      <c r="L192" s="18"/>
      <c r="M192" s="18"/>
      <c r="N192" s="18"/>
      <c r="O192" s="18"/>
      <c r="P192" s="18"/>
      <c r="Q192" s="455"/>
      <c r="R192" s="443"/>
      <c r="X192" s="17"/>
      <c r="Y192" s="17"/>
      <c r="Z192" s="17"/>
      <c r="AA192" s="17"/>
    </row>
    <row r="193" spans="2:27">
      <c r="B193" s="456"/>
      <c r="C193" s="18"/>
      <c r="D193" s="18"/>
      <c r="E193" s="18"/>
      <c r="F193" s="18"/>
      <c r="G193" s="18"/>
      <c r="H193" s="18"/>
      <c r="I193" s="18"/>
      <c r="J193" s="18"/>
      <c r="K193" s="18"/>
      <c r="L193" s="18"/>
      <c r="M193" s="18"/>
      <c r="N193" s="18"/>
      <c r="O193" s="18"/>
      <c r="P193" s="18"/>
      <c r="Q193" s="455"/>
      <c r="R193" s="443"/>
      <c r="X193" s="17"/>
      <c r="Y193" s="17"/>
      <c r="Z193" s="17"/>
      <c r="AA193" s="17"/>
    </row>
    <row r="194" spans="2:27">
      <c r="B194" s="482" t="s">
        <v>228</v>
      </c>
      <c r="C194" s="483"/>
      <c r="D194" s="457"/>
      <c r="E194" s="484" t="s">
        <v>227</v>
      </c>
      <c r="F194" s="484"/>
      <c r="G194" s="484"/>
      <c r="H194" s="484"/>
      <c r="I194" s="457"/>
      <c r="J194" s="484" t="s">
        <v>229</v>
      </c>
      <c r="K194" s="484"/>
      <c r="L194" s="457"/>
      <c r="M194" s="457"/>
      <c r="N194" s="484" t="s">
        <v>229</v>
      </c>
      <c r="O194" s="484"/>
      <c r="P194" s="457"/>
      <c r="Q194" s="458" t="s">
        <v>225</v>
      </c>
      <c r="R194" s="443"/>
      <c r="X194" s="17"/>
      <c r="Y194" s="17"/>
      <c r="Z194" s="17"/>
      <c r="AA194" s="17"/>
    </row>
    <row r="195" spans="2:27" ht="15.75" customHeight="1">
      <c r="B195" s="479"/>
      <c r="C195" s="480"/>
      <c r="D195" s="18"/>
      <c r="E195" s="481"/>
      <c r="F195" s="481"/>
      <c r="G195" s="481"/>
      <c r="H195" s="481"/>
      <c r="I195" s="18"/>
      <c r="J195" s="502"/>
      <c r="K195" s="502"/>
      <c r="L195" s="18"/>
      <c r="M195" s="18"/>
      <c r="N195" s="481">
        <f>+J195</f>
        <v>0</v>
      </c>
      <c r="O195" s="481"/>
      <c r="P195" s="18"/>
      <c r="Q195" s="459">
        <v>0</v>
      </c>
      <c r="R195" s="443"/>
      <c r="X195" s="17"/>
      <c r="Y195" s="17"/>
      <c r="Z195" s="17"/>
      <c r="AA195" s="17"/>
    </row>
    <row r="196" spans="2:27">
      <c r="B196" s="479"/>
      <c r="C196" s="480"/>
      <c r="D196" s="18"/>
      <c r="E196" s="481"/>
      <c r="F196" s="481"/>
      <c r="G196" s="481"/>
      <c r="H196" s="481"/>
      <c r="I196" s="18"/>
      <c r="J196" s="502" t="s">
        <v>0</v>
      </c>
      <c r="K196" s="502"/>
      <c r="L196" s="18"/>
      <c r="M196" s="18"/>
      <c r="N196" s="481" t="str">
        <f>+J196</f>
        <v xml:space="preserve"> </v>
      </c>
      <c r="O196" s="481"/>
      <c r="P196" s="18"/>
      <c r="Q196" s="460">
        <v>0</v>
      </c>
      <c r="R196" s="443"/>
      <c r="X196" s="17"/>
      <c r="Y196" s="17"/>
      <c r="Z196" s="17"/>
      <c r="AA196" s="17"/>
    </row>
    <row r="197" spans="2:27">
      <c r="B197" s="479"/>
      <c r="C197" s="480"/>
      <c r="D197" s="18"/>
      <c r="E197" s="481"/>
      <c r="F197" s="481"/>
      <c r="G197" s="481"/>
      <c r="H197" s="481"/>
      <c r="I197" s="18"/>
      <c r="J197" s="502" t="s">
        <v>0</v>
      </c>
      <c r="K197" s="502"/>
      <c r="L197" s="18"/>
      <c r="M197" s="18"/>
      <c r="N197" s="481" t="str">
        <f>+J197</f>
        <v xml:space="preserve"> </v>
      </c>
      <c r="O197" s="481"/>
      <c r="P197" s="18"/>
      <c r="Q197" s="460">
        <v>0</v>
      </c>
      <c r="X197" s="17"/>
      <c r="Y197" s="17"/>
      <c r="Z197" s="17"/>
      <c r="AA197" s="17"/>
    </row>
    <row r="198" spans="2:27">
      <c r="B198" s="479"/>
      <c r="C198" s="480"/>
      <c r="D198" s="18"/>
      <c r="E198" s="481"/>
      <c r="F198" s="481"/>
      <c r="G198" s="481"/>
      <c r="H198" s="481"/>
      <c r="I198" s="18"/>
      <c r="J198" s="502" t="s">
        <v>0</v>
      </c>
      <c r="K198" s="502"/>
      <c r="L198" s="18"/>
      <c r="M198" s="18"/>
      <c r="N198" s="481" t="str">
        <f>+J198</f>
        <v xml:space="preserve"> </v>
      </c>
      <c r="O198" s="481"/>
      <c r="P198" s="18"/>
      <c r="Q198" s="460">
        <v>0</v>
      </c>
      <c r="X198" s="17"/>
      <c r="Y198" s="17"/>
      <c r="Z198" s="17"/>
      <c r="AA198" s="17"/>
    </row>
    <row r="199" spans="2:27" ht="16" thickBot="1">
      <c r="B199" s="462"/>
      <c r="C199" s="463"/>
      <c r="D199" s="463"/>
      <c r="E199" s="463"/>
      <c r="F199" s="463"/>
      <c r="G199" s="463"/>
      <c r="H199" s="463"/>
      <c r="I199" s="463"/>
      <c r="J199" s="463"/>
      <c r="K199" s="463"/>
      <c r="L199" s="463"/>
      <c r="M199" s="463"/>
      <c r="N199" s="463"/>
      <c r="O199" s="463"/>
      <c r="P199" s="463"/>
      <c r="Q199" s="464">
        <f>SUM(Q195:Q198)</f>
        <v>0</v>
      </c>
      <c r="X199" s="17"/>
      <c r="Y199" s="17"/>
      <c r="Z199" s="17"/>
      <c r="AA199" s="17"/>
    </row>
    <row r="200" spans="2:27" ht="54.75" customHeight="1">
      <c r="D200" s="18"/>
      <c r="E200" s="18"/>
      <c r="F200" s="111" t="s">
        <v>55</v>
      </c>
      <c r="G200" s="112"/>
      <c r="H200" s="18"/>
      <c r="I200" s="18"/>
      <c r="J200" s="18"/>
      <c r="K200" s="18"/>
      <c r="L200" s="18"/>
      <c r="M200" s="18"/>
      <c r="N200" s="18"/>
      <c r="O200" s="18"/>
      <c r="P200" s="18"/>
      <c r="Q200" s="113"/>
      <c r="X200" s="17"/>
      <c r="Y200" s="17"/>
      <c r="Z200" s="17"/>
      <c r="AA200" s="17"/>
    </row>
    <row r="201" spans="2:27" ht="16">
      <c r="B201" s="18"/>
      <c r="C201" s="18"/>
      <c r="D201" s="18"/>
      <c r="E201" s="18"/>
      <c r="F201" s="114"/>
      <c r="G201" s="18"/>
      <c r="H201" s="18"/>
      <c r="I201" s="18"/>
      <c r="J201" s="18"/>
      <c r="K201" s="18"/>
      <c r="L201" s="18"/>
      <c r="M201" s="18"/>
      <c r="N201" s="18"/>
      <c r="O201" s="18"/>
      <c r="P201" s="18"/>
      <c r="Q201" s="113"/>
      <c r="X201" s="17"/>
      <c r="Y201" s="17"/>
      <c r="Z201" s="17"/>
      <c r="AA201" s="17"/>
    </row>
    <row r="202" spans="2:27" ht="19.5" customHeight="1">
      <c r="B202" s="504" t="s">
        <v>73</v>
      </c>
      <c r="C202" s="504"/>
      <c r="D202" s="504"/>
      <c r="E202" s="504"/>
      <c r="F202" s="504"/>
      <c r="G202" s="504"/>
      <c r="H202" s="504"/>
      <c r="I202" s="504"/>
      <c r="J202" s="504"/>
      <c r="K202" s="504"/>
      <c r="L202" s="504"/>
      <c r="M202" s="504"/>
      <c r="N202" s="504"/>
      <c r="O202" s="504"/>
      <c r="P202" s="504"/>
      <c r="Q202" s="504"/>
      <c r="X202" s="17"/>
      <c r="Y202" s="17"/>
      <c r="Z202" s="17"/>
      <c r="AA202" s="17"/>
    </row>
    <row r="203" spans="2:27" ht="18">
      <c r="B203" s="116" t="s">
        <v>42</v>
      </c>
      <c r="C203" s="116"/>
      <c r="D203" s="115"/>
      <c r="E203" s="115"/>
      <c r="F203" s="117" t="s">
        <v>38</v>
      </c>
      <c r="G203" s="115"/>
      <c r="H203" s="115"/>
      <c r="I203" s="115"/>
      <c r="J203" s="115"/>
      <c r="K203" s="115"/>
      <c r="L203" s="115"/>
      <c r="M203" s="115"/>
      <c r="N203" s="115"/>
      <c r="O203" s="115"/>
      <c r="P203" s="115"/>
      <c r="Q203" s="115"/>
      <c r="X203" s="17"/>
      <c r="Y203" s="17"/>
      <c r="Z203" s="17"/>
      <c r="AA203" s="17"/>
    </row>
    <row r="204" spans="2:27" ht="18" customHeight="1">
      <c r="B204" s="543" t="s">
        <v>97</v>
      </c>
      <c r="C204" s="543"/>
      <c r="D204" s="543"/>
      <c r="E204" s="543"/>
      <c r="F204" s="543"/>
      <c r="G204" s="543"/>
      <c r="H204" s="543"/>
      <c r="I204" s="543"/>
      <c r="J204" s="543"/>
      <c r="K204" s="543"/>
      <c r="L204" s="543"/>
      <c r="M204" s="543"/>
      <c r="N204" s="543"/>
      <c r="O204" s="543"/>
      <c r="P204" s="543"/>
      <c r="Q204" s="543"/>
      <c r="X204" s="17"/>
      <c r="Y204" s="17"/>
      <c r="Z204" s="17"/>
      <c r="AA204" s="17"/>
    </row>
    <row r="205" spans="2:27" ht="18.75" customHeight="1">
      <c r="B205" s="115"/>
      <c r="C205" s="115"/>
      <c r="D205" s="115"/>
      <c r="E205" s="115"/>
      <c r="F205" s="115"/>
      <c r="G205" s="115"/>
      <c r="H205" s="115"/>
      <c r="I205" s="115"/>
      <c r="J205" s="115"/>
      <c r="K205" s="115"/>
      <c r="L205" s="115"/>
      <c r="M205" s="115"/>
      <c r="N205" s="115"/>
      <c r="O205" s="115"/>
      <c r="P205" s="115"/>
      <c r="Q205" s="115"/>
      <c r="X205" s="17"/>
      <c r="Y205" s="17"/>
      <c r="Z205" s="17"/>
      <c r="AA205" s="17"/>
    </row>
    <row r="206" spans="2:27" ht="18">
      <c r="B206" s="118" t="s">
        <v>43</v>
      </c>
      <c r="C206" s="118"/>
      <c r="D206" s="115"/>
      <c r="E206" s="115"/>
      <c r="F206" s="115"/>
      <c r="G206" s="115"/>
      <c r="H206" s="115"/>
      <c r="I206" s="115"/>
      <c r="J206" s="115"/>
      <c r="K206" s="115"/>
      <c r="L206" s="115"/>
      <c r="M206" s="115"/>
      <c r="N206" s="115"/>
      <c r="O206" s="115"/>
      <c r="P206" s="115"/>
      <c r="Q206" s="115"/>
      <c r="X206" s="17"/>
      <c r="Y206" s="17"/>
      <c r="Z206" s="17"/>
      <c r="AA206" s="17"/>
    </row>
    <row r="207" spans="2:27" ht="18" customHeight="1">
      <c r="B207" s="542" t="s">
        <v>69</v>
      </c>
      <c r="C207" s="542"/>
      <c r="D207" s="542"/>
      <c r="E207" s="542"/>
      <c r="F207" s="542"/>
      <c r="G207" s="542"/>
      <c r="H207" s="542"/>
      <c r="I207" s="542"/>
      <c r="J207" s="542"/>
      <c r="K207" s="542"/>
      <c r="L207" s="542"/>
      <c r="M207" s="542"/>
      <c r="N207" s="542"/>
      <c r="O207" s="542"/>
      <c r="P207" s="542"/>
      <c r="Q207" s="542"/>
      <c r="X207" s="17"/>
      <c r="Y207" s="17"/>
      <c r="Z207" s="17"/>
      <c r="AA207" s="17"/>
    </row>
    <row r="208" spans="2:27" ht="17.5">
      <c r="D208" s="115"/>
      <c r="E208" s="115"/>
      <c r="F208" s="119" t="s">
        <v>58</v>
      </c>
      <c r="G208" s="115"/>
      <c r="H208" s="119"/>
      <c r="I208" s="115"/>
      <c r="J208" s="115"/>
      <c r="K208" s="115"/>
      <c r="L208" s="115"/>
      <c r="M208" s="115"/>
      <c r="N208" s="115"/>
      <c r="O208" s="115"/>
      <c r="P208" s="115"/>
      <c r="Q208" s="115"/>
      <c r="X208" s="17"/>
      <c r="Y208" s="17"/>
      <c r="Z208" s="17"/>
      <c r="AA208" s="17"/>
    </row>
    <row r="209" spans="2:27" ht="17.5">
      <c r="D209" s="115"/>
      <c r="E209" s="115"/>
      <c r="F209" s="119" t="s">
        <v>59</v>
      </c>
      <c r="G209" s="115"/>
      <c r="H209" s="119"/>
      <c r="I209" s="115"/>
      <c r="J209" s="115"/>
      <c r="K209" s="115"/>
      <c r="L209" s="115"/>
      <c r="M209" s="115"/>
      <c r="N209" s="115"/>
      <c r="O209" s="115"/>
      <c r="P209" s="115"/>
      <c r="Q209" s="115"/>
      <c r="X209" s="17"/>
      <c r="Y209" s="17"/>
      <c r="Z209" s="17"/>
      <c r="AA209" s="17"/>
    </row>
    <row r="210" spans="2:27" ht="17.5">
      <c r="B210" s="115"/>
      <c r="C210" s="115"/>
      <c r="D210" s="115"/>
      <c r="E210" s="115"/>
      <c r="F210" s="115"/>
      <c r="G210" s="115"/>
      <c r="H210" s="115"/>
      <c r="I210" s="115"/>
      <c r="J210" s="115"/>
      <c r="K210" s="115"/>
      <c r="L210" s="115"/>
      <c r="M210" s="115"/>
      <c r="N210" s="115"/>
      <c r="O210" s="115"/>
      <c r="P210" s="115"/>
      <c r="Q210" s="115"/>
      <c r="X210" s="17"/>
      <c r="Y210" s="17"/>
      <c r="Z210" s="17"/>
      <c r="AA210" s="17"/>
    </row>
    <row r="211" spans="2:27" ht="18">
      <c r="B211" s="116" t="s">
        <v>44</v>
      </c>
      <c r="C211" s="116"/>
      <c r="D211" s="116"/>
      <c r="E211" s="120"/>
      <c r="F211" s="120"/>
      <c r="G211" s="115"/>
      <c r="H211" s="115"/>
      <c r="I211" s="115"/>
      <c r="J211" s="115"/>
      <c r="K211" s="115"/>
      <c r="L211" s="115"/>
      <c r="M211" s="115"/>
      <c r="N211" s="115"/>
      <c r="O211" s="115"/>
      <c r="P211" s="115"/>
      <c r="Q211" s="115"/>
      <c r="X211" s="17"/>
      <c r="Y211" s="17"/>
      <c r="Z211" s="17"/>
      <c r="AA211" s="17"/>
    </row>
    <row r="212" spans="2:27" ht="17.5">
      <c r="B212" s="119" t="s">
        <v>54</v>
      </c>
      <c r="C212" s="119"/>
      <c r="D212" s="120"/>
      <c r="E212" s="120"/>
      <c r="F212" s="121"/>
      <c r="G212" s="115"/>
      <c r="H212" s="115"/>
      <c r="I212" s="115"/>
      <c r="J212" s="115"/>
      <c r="K212" s="115"/>
      <c r="L212" s="115"/>
      <c r="M212" s="115"/>
      <c r="N212" s="115"/>
      <c r="O212" s="115"/>
      <c r="P212" s="115"/>
      <c r="Q212" s="115"/>
      <c r="X212" s="17"/>
      <c r="Y212" s="17"/>
      <c r="Z212" s="17"/>
      <c r="AA212" s="17"/>
    </row>
    <row r="213" spans="2:27" ht="17.5">
      <c r="B213" s="119" t="s">
        <v>53</v>
      </c>
      <c r="C213" s="119"/>
      <c r="D213" s="120"/>
      <c r="E213" s="120"/>
      <c r="F213" s="121"/>
      <c r="G213" s="115"/>
      <c r="H213" s="115"/>
      <c r="I213" s="115"/>
      <c r="J213" s="115"/>
      <c r="K213" s="115"/>
      <c r="L213" s="115"/>
      <c r="M213" s="115"/>
      <c r="N213" s="115"/>
      <c r="O213" s="115"/>
      <c r="P213" s="115"/>
      <c r="Q213" s="115"/>
      <c r="X213" s="17"/>
      <c r="Y213" s="17"/>
      <c r="Z213" s="17"/>
      <c r="AA213" s="17"/>
    </row>
    <row r="214" spans="2:27" ht="17.5">
      <c r="B214" s="122" t="s">
        <v>0</v>
      </c>
      <c r="C214" s="122"/>
      <c r="D214" s="120" t="s">
        <v>0</v>
      </c>
      <c r="E214" s="120"/>
      <c r="F214" s="119" t="s">
        <v>56</v>
      </c>
      <c r="G214" s="115"/>
      <c r="H214" s="115"/>
      <c r="I214" s="115"/>
      <c r="J214" s="115"/>
      <c r="K214" s="115"/>
      <c r="L214" s="115"/>
      <c r="M214" s="115"/>
      <c r="N214" s="115"/>
      <c r="O214" s="115"/>
      <c r="P214" s="115"/>
      <c r="Q214" s="115"/>
      <c r="X214" s="17"/>
      <c r="Y214" s="17"/>
      <c r="Z214" s="17"/>
      <c r="AA214" s="17"/>
    </row>
    <row r="215" spans="2:27" ht="18">
      <c r="B215" s="115"/>
      <c r="C215" s="115"/>
      <c r="D215" s="118"/>
      <c r="E215" s="118"/>
      <c r="F215" s="119" t="s">
        <v>57</v>
      </c>
      <c r="G215" s="115"/>
      <c r="H215" s="115"/>
      <c r="I215" s="115"/>
      <c r="J215" s="115"/>
      <c r="K215" s="115"/>
      <c r="L215" s="115"/>
      <c r="M215" s="115"/>
      <c r="N215" s="115"/>
      <c r="O215" s="115"/>
      <c r="P215" s="115"/>
      <c r="Q215" s="115"/>
      <c r="X215" s="17"/>
      <c r="Y215" s="17"/>
      <c r="Z215" s="17"/>
      <c r="AA215" s="17"/>
    </row>
    <row r="216" spans="2:27" ht="18.75" customHeight="1">
      <c r="B216" s="115"/>
      <c r="C216" s="115"/>
      <c r="D216" s="120"/>
      <c r="E216" s="120"/>
      <c r="F216" s="120"/>
      <c r="G216" s="115"/>
      <c r="H216" s="115"/>
      <c r="I216" s="115"/>
      <c r="J216" s="115"/>
      <c r="K216" s="115"/>
      <c r="L216" s="115"/>
      <c r="M216" s="115"/>
      <c r="N216" s="115"/>
      <c r="O216" s="115"/>
      <c r="P216" s="115"/>
      <c r="Q216" s="115"/>
      <c r="X216" s="17"/>
      <c r="Y216" s="17"/>
      <c r="Z216" s="17"/>
      <c r="AA216" s="17"/>
    </row>
    <row r="217" spans="2:27" ht="18">
      <c r="B217" s="116" t="s">
        <v>45</v>
      </c>
      <c r="C217" s="116"/>
      <c r="D217" s="115"/>
      <c r="E217" s="115"/>
      <c r="F217" s="117" t="s">
        <v>40</v>
      </c>
      <c r="G217" s="115"/>
      <c r="H217" s="115"/>
      <c r="I217" s="115"/>
      <c r="J217" s="115"/>
      <c r="K217" s="115"/>
      <c r="L217" s="115"/>
      <c r="M217" s="115"/>
      <c r="N217" s="115"/>
      <c r="O217" s="115"/>
      <c r="P217" s="115"/>
      <c r="Q217" s="115"/>
      <c r="X217" s="17"/>
      <c r="Y217" s="17"/>
      <c r="Z217" s="17"/>
      <c r="AA217" s="17"/>
    </row>
    <row r="218" spans="2:27" ht="18" customHeight="1">
      <c r="B218" s="542" t="s">
        <v>70</v>
      </c>
      <c r="C218" s="542"/>
      <c r="D218" s="542"/>
      <c r="E218" s="542"/>
      <c r="F218" s="542"/>
      <c r="G218" s="542"/>
      <c r="H218" s="542"/>
      <c r="I218" s="542"/>
      <c r="J218" s="542"/>
      <c r="K218" s="542"/>
      <c r="L218" s="542"/>
      <c r="M218" s="542"/>
      <c r="N218" s="542"/>
      <c r="O218" s="542"/>
      <c r="P218" s="542"/>
      <c r="Q218" s="542"/>
      <c r="X218" s="17"/>
      <c r="Y218" s="17"/>
      <c r="Z218" s="17"/>
      <c r="AA218" s="17"/>
    </row>
    <row r="219" spans="2:27" ht="18">
      <c r="B219" s="118" t="s">
        <v>1</v>
      </c>
      <c r="C219" s="118"/>
      <c r="D219" s="115"/>
      <c r="E219" s="115"/>
      <c r="F219" s="115"/>
      <c r="G219" s="115"/>
      <c r="H219" s="115"/>
      <c r="I219" s="115"/>
      <c r="J219" s="115"/>
      <c r="K219" s="115"/>
      <c r="L219" s="115"/>
      <c r="M219" s="115"/>
      <c r="N219" s="115"/>
      <c r="O219" s="115"/>
      <c r="P219" s="115"/>
      <c r="Q219" s="115"/>
      <c r="X219" s="17"/>
      <c r="Y219" s="17"/>
      <c r="Z219" s="17"/>
      <c r="AA219" s="17"/>
    </row>
    <row r="220" spans="2:27" ht="18">
      <c r="B220" s="116" t="s">
        <v>47</v>
      </c>
      <c r="C220" s="116"/>
      <c r="D220" s="115"/>
      <c r="E220" s="115"/>
      <c r="F220" s="115"/>
      <c r="G220" s="115"/>
      <c r="H220" s="115"/>
      <c r="I220" s="115"/>
      <c r="J220" s="115"/>
      <c r="K220" s="115"/>
      <c r="L220" s="115"/>
      <c r="M220" s="115"/>
      <c r="N220" s="115"/>
      <c r="O220" s="115"/>
      <c r="P220" s="115"/>
      <c r="Q220" s="115"/>
      <c r="X220" s="17"/>
      <c r="Y220" s="17"/>
      <c r="Z220" s="17"/>
      <c r="AA220" s="17"/>
    </row>
    <row r="221" spans="2:27" ht="17.5">
      <c r="B221" s="119" t="s">
        <v>46</v>
      </c>
      <c r="C221" s="119"/>
      <c r="D221" s="115"/>
      <c r="E221" s="115"/>
      <c r="F221" s="115"/>
      <c r="G221" s="115"/>
      <c r="H221" s="115"/>
      <c r="I221" s="115"/>
      <c r="J221" s="115"/>
      <c r="K221" s="115"/>
      <c r="L221" s="115"/>
      <c r="M221" s="115"/>
      <c r="N221" s="115"/>
      <c r="O221" s="115"/>
      <c r="P221" s="115"/>
      <c r="Q221" s="115"/>
      <c r="X221" s="17"/>
      <c r="Y221" s="17"/>
      <c r="Z221" s="17"/>
      <c r="AA221" s="17"/>
    </row>
    <row r="222" spans="2:27" ht="22.5" customHeight="1">
      <c r="B222" s="115"/>
      <c r="C222" s="115"/>
      <c r="D222" s="115" t="s">
        <v>0</v>
      </c>
      <c r="E222" s="123" t="s">
        <v>0</v>
      </c>
      <c r="F222" s="115"/>
      <c r="G222" s="115"/>
      <c r="H222" s="115"/>
      <c r="I222" s="115"/>
      <c r="J222" s="115"/>
      <c r="K222" s="115"/>
      <c r="L222" s="115"/>
      <c r="M222" s="115"/>
      <c r="N222" s="115"/>
      <c r="O222" s="115"/>
      <c r="P222" s="115"/>
      <c r="Q222" s="115"/>
      <c r="X222" s="17"/>
      <c r="Y222" s="17"/>
      <c r="Z222" s="17"/>
      <c r="AA222" s="17"/>
    </row>
    <row r="223" spans="2:27" ht="18">
      <c r="B223" s="116" t="s">
        <v>48</v>
      </c>
      <c r="C223" s="116"/>
      <c r="D223" s="120"/>
      <c r="E223" s="120"/>
      <c r="F223" s="120"/>
      <c r="G223" s="120"/>
      <c r="H223" s="115"/>
      <c r="I223" s="115"/>
      <c r="J223" s="115"/>
      <c r="K223" s="115"/>
      <c r="L223" s="115"/>
      <c r="M223" s="115"/>
      <c r="N223" s="115"/>
      <c r="O223" s="115"/>
      <c r="P223" s="115"/>
      <c r="Q223" s="115"/>
      <c r="X223" s="17"/>
      <c r="Y223" s="17"/>
      <c r="Z223" s="17"/>
      <c r="AA223" s="17"/>
    </row>
    <row r="224" spans="2:27" ht="18" customHeight="1">
      <c r="B224" s="542" t="s">
        <v>71</v>
      </c>
      <c r="C224" s="542"/>
      <c r="D224" s="542"/>
      <c r="E224" s="542"/>
      <c r="F224" s="542"/>
      <c r="G224" s="542"/>
      <c r="H224" s="542"/>
      <c r="I224" s="542"/>
      <c r="J224" s="542"/>
      <c r="K224" s="542"/>
      <c r="L224" s="542"/>
      <c r="M224" s="542"/>
      <c r="N224" s="542"/>
      <c r="O224" s="542"/>
      <c r="P224" s="542"/>
      <c r="Q224" s="542"/>
      <c r="X224" s="17"/>
      <c r="Y224" s="17"/>
      <c r="Z224" s="17"/>
      <c r="AA224" s="17"/>
    </row>
    <row r="225" spans="1:31" ht="17.5">
      <c r="B225" s="115"/>
      <c r="C225" s="115"/>
      <c r="D225" s="115"/>
      <c r="E225" s="115"/>
      <c r="F225" s="115"/>
      <c r="G225" s="115"/>
      <c r="H225" s="115"/>
      <c r="I225" s="115"/>
      <c r="J225" s="115"/>
      <c r="K225" s="115"/>
      <c r="L225" s="115"/>
      <c r="M225" s="115"/>
      <c r="N225" s="115"/>
      <c r="O225" s="115"/>
      <c r="P225" s="115"/>
      <c r="Q225" s="115"/>
      <c r="X225" s="17"/>
      <c r="Y225" s="17"/>
      <c r="Z225" s="17"/>
      <c r="AA225" s="17"/>
    </row>
    <row r="226" spans="1:31" ht="18">
      <c r="B226" s="116" t="s">
        <v>49</v>
      </c>
      <c r="C226" s="116"/>
      <c r="D226" s="120"/>
      <c r="E226" s="120"/>
      <c r="F226" s="115"/>
      <c r="G226" s="115"/>
      <c r="H226" s="115"/>
      <c r="I226" s="115"/>
      <c r="J226" s="115"/>
      <c r="K226" s="115"/>
      <c r="L226" s="115"/>
      <c r="M226" s="115"/>
      <c r="N226" s="115"/>
      <c r="O226" s="115"/>
      <c r="P226" s="115"/>
      <c r="Q226" s="115"/>
      <c r="X226" s="17"/>
      <c r="Y226" s="17"/>
      <c r="Z226" s="17"/>
      <c r="AA226" s="17"/>
    </row>
    <row r="227" spans="1:31" ht="17.5">
      <c r="B227" s="119" t="s">
        <v>50</v>
      </c>
      <c r="C227" s="119"/>
      <c r="D227" s="120"/>
      <c r="E227" s="120"/>
      <c r="F227" s="115"/>
      <c r="G227" s="115"/>
      <c r="H227" s="115"/>
      <c r="I227" s="115"/>
      <c r="J227" s="115"/>
      <c r="K227" s="115"/>
      <c r="L227" s="115"/>
      <c r="M227" s="115"/>
      <c r="N227" s="115"/>
      <c r="O227" s="115"/>
      <c r="P227" s="115"/>
      <c r="Q227" s="115"/>
      <c r="W227" s="19"/>
      <c r="X227" s="19"/>
      <c r="Y227" s="19"/>
      <c r="Z227" s="19"/>
      <c r="AA227" s="19"/>
      <c r="AB227" s="19"/>
      <c r="AC227" s="19"/>
      <c r="AD227" s="19"/>
      <c r="AE227" s="19"/>
    </row>
    <row r="228" spans="1:31" s="19" customFormat="1" ht="33.75" customHeight="1">
      <c r="A228" s="341"/>
      <c r="B228" s="123" t="s">
        <v>0</v>
      </c>
      <c r="C228" s="123"/>
      <c r="D228" s="120"/>
      <c r="E228" s="120"/>
      <c r="F228" s="115"/>
      <c r="G228" s="115"/>
      <c r="H228" s="115"/>
      <c r="I228" s="115"/>
      <c r="J228" s="115"/>
      <c r="K228" s="115"/>
      <c r="L228" s="115"/>
      <c r="M228" s="115"/>
      <c r="N228" s="115"/>
      <c r="O228" s="115"/>
      <c r="P228" s="115"/>
      <c r="Q228" s="115"/>
      <c r="R228" s="17"/>
      <c r="S228" s="145"/>
      <c r="T228" s="17"/>
      <c r="U228" s="17"/>
      <c r="W228" s="17"/>
      <c r="X228" s="17"/>
      <c r="Y228" s="17"/>
      <c r="Z228" s="17"/>
      <c r="AA228" s="17"/>
      <c r="AB228" s="17"/>
      <c r="AC228" s="17"/>
      <c r="AD228" s="17"/>
      <c r="AE228" s="17"/>
    </row>
    <row r="229" spans="1:31" ht="18">
      <c r="B229" s="116" t="s">
        <v>51</v>
      </c>
      <c r="C229" s="116"/>
      <c r="D229" s="120"/>
      <c r="E229" s="117" t="s">
        <v>3</v>
      </c>
      <c r="F229" s="115"/>
      <c r="G229" s="115"/>
      <c r="H229" s="115"/>
      <c r="I229" s="115"/>
      <c r="J229" s="115"/>
      <c r="K229" s="115"/>
      <c r="L229" s="115"/>
      <c r="M229" s="115"/>
      <c r="N229" s="115"/>
      <c r="O229" s="115"/>
      <c r="P229" s="115"/>
      <c r="Q229" s="115"/>
      <c r="X229" s="17"/>
      <c r="Y229" s="17"/>
      <c r="Z229" s="17"/>
      <c r="AA229" s="17"/>
    </row>
    <row r="230" spans="1:31" ht="18" customHeight="1">
      <c r="A230" s="347"/>
      <c r="B230" s="542" t="s">
        <v>72</v>
      </c>
      <c r="C230" s="542"/>
      <c r="D230" s="542"/>
      <c r="E230" s="542"/>
      <c r="F230" s="542"/>
      <c r="G230" s="542"/>
      <c r="H230" s="542"/>
      <c r="I230" s="542"/>
      <c r="J230" s="542"/>
      <c r="K230" s="542"/>
      <c r="L230" s="542"/>
      <c r="M230" s="542"/>
      <c r="N230" s="542"/>
      <c r="O230" s="542"/>
      <c r="P230" s="542"/>
      <c r="Q230" s="542"/>
      <c r="R230" s="19"/>
      <c r="T230" s="19"/>
      <c r="U230" s="19"/>
      <c r="W230" s="19"/>
      <c r="X230" s="19"/>
      <c r="Y230" s="19"/>
      <c r="Z230" s="19"/>
      <c r="AA230" s="19"/>
      <c r="AB230" s="19"/>
      <c r="AC230" s="19"/>
      <c r="AD230" s="19"/>
      <c r="AE230" s="19"/>
    </row>
    <row r="231" spans="1:31" s="19" customFormat="1" ht="42.75" customHeight="1">
      <c r="A231" s="341"/>
      <c r="B231" s="123"/>
      <c r="C231" s="123"/>
      <c r="D231" s="124"/>
      <c r="E231" s="115"/>
      <c r="F231" s="115"/>
      <c r="G231" s="115"/>
      <c r="H231" s="115"/>
      <c r="I231" s="115"/>
      <c r="J231" s="115"/>
      <c r="K231" s="115"/>
      <c r="L231" s="115"/>
      <c r="M231" s="115"/>
      <c r="N231" s="115"/>
      <c r="O231" s="115"/>
      <c r="P231" s="115"/>
      <c r="Q231" s="115"/>
      <c r="R231" s="17"/>
      <c r="S231" s="145"/>
      <c r="T231" s="17"/>
      <c r="U231" s="17"/>
      <c r="W231" s="17"/>
      <c r="X231" s="17"/>
      <c r="Y231" s="17"/>
      <c r="Z231" s="17"/>
      <c r="AA231" s="17"/>
      <c r="AB231" s="17"/>
      <c r="AC231" s="17"/>
      <c r="AD231" s="17"/>
      <c r="AE231" s="17"/>
    </row>
    <row r="232" spans="1:31" ht="18">
      <c r="B232" s="116" t="s">
        <v>52</v>
      </c>
      <c r="C232" s="116"/>
      <c r="D232" s="120"/>
      <c r="E232" s="120"/>
      <c r="F232" s="120"/>
      <c r="G232" s="115"/>
      <c r="H232" s="115"/>
      <c r="I232" s="115"/>
      <c r="J232" s="115"/>
      <c r="K232" s="115"/>
      <c r="L232" s="115"/>
      <c r="M232" s="115"/>
      <c r="N232" s="115"/>
      <c r="O232" s="115"/>
      <c r="P232" s="115"/>
      <c r="Q232" s="115"/>
      <c r="X232" s="17"/>
      <c r="Y232" s="17"/>
      <c r="Z232" s="17"/>
      <c r="AA232" s="17"/>
    </row>
    <row r="233" spans="1:31" ht="18" customHeight="1">
      <c r="A233" s="347"/>
      <c r="B233" s="542" t="s">
        <v>74</v>
      </c>
      <c r="C233" s="542"/>
      <c r="D233" s="542"/>
      <c r="E233" s="542"/>
      <c r="F233" s="542"/>
      <c r="G233" s="542"/>
      <c r="H233" s="542"/>
      <c r="I233" s="542"/>
      <c r="J233" s="542"/>
      <c r="K233" s="542"/>
      <c r="L233" s="542"/>
      <c r="M233" s="542"/>
      <c r="N233" s="542"/>
      <c r="O233" s="542"/>
      <c r="P233" s="542"/>
      <c r="Q233" s="542"/>
      <c r="R233" s="19"/>
      <c r="T233" s="19"/>
      <c r="U233" s="19"/>
      <c r="X233" s="17"/>
      <c r="Y233" s="17"/>
      <c r="Z233" s="17"/>
      <c r="AA233" s="17"/>
    </row>
    <row r="234" spans="1:31" ht="17.5">
      <c r="B234" s="119" t="s">
        <v>0</v>
      </c>
      <c r="C234" s="119"/>
      <c r="D234" s="115"/>
      <c r="E234" s="115"/>
      <c r="F234" s="125"/>
      <c r="G234" s="125"/>
      <c r="H234" s="125"/>
      <c r="I234" s="125"/>
      <c r="J234" s="125"/>
      <c r="K234" s="125"/>
      <c r="L234" s="125"/>
      <c r="M234" s="125"/>
      <c r="N234" s="125"/>
      <c r="O234" s="125"/>
      <c r="P234" s="125"/>
      <c r="Q234" s="125"/>
      <c r="X234" s="17"/>
      <c r="Y234" s="17"/>
      <c r="Z234" s="17"/>
      <c r="AA234" s="17"/>
    </row>
    <row r="235" spans="1:31">
      <c r="X235" s="17"/>
      <c r="Y235" s="17"/>
      <c r="Z235" s="17"/>
      <c r="AA235" s="17"/>
    </row>
    <row r="236" spans="1:31">
      <c r="X236" s="17"/>
      <c r="Y236" s="17"/>
      <c r="Z236" s="17"/>
      <c r="AA236" s="17"/>
    </row>
    <row r="237" spans="1:31">
      <c r="X237" s="17"/>
      <c r="Y237" s="17"/>
      <c r="Z237" s="17"/>
      <c r="AA237" s="17"/>
    </row>
    <row r="238" spans="1:31">
      <c r="X238" s="17"/>
      <c r="Y238" s="17"/>
      <c r="Z238" s="17"/>
      <c r="AA238" s="17"/>
    </row>
    <row r="239" spans="1:31">
      <c r="X239" s="17"/>
      <c r="Y239" s="17"/>
      <c r="Z239" s="17"/>
      <c r="AA239" s="17"/>
    </row>
    <row r="240" spans="1:31">
      <c r="X240" s="17"/>
      <c r="Y240" s="17"/>
      <c r="Z240" s="17"/>
      <c r="AA240" s="17"/>
    </row>
    <row r="241" spans="2:27">
      <c r="X241" s="17"/>
      <c r="Y241" s="17"/>
      <c r="Z241" s="17"/>
      <c r="AA241" s="17"/>
    </row>
    <row r="242" spans="2:27">
      <c r="X242" s="17"/>
      <c r="Y242" s="17"/>
      <c r="Z242" s="17"/>
      <c r="AA242" s="17"/>
    </row>
    <row r="243" spans="2:27">
      <c r="X243" s="17"/>
      <c r="Y243" s="17"/>
      <c r="Z243" s="17"/>
      <c r="AA243" s="17"/>
    </row>
    <row r="244" spans="2:27">
      <c r="B244" s="17" t="s">
        <v>171</v>
      </c>
      <c r="X244" s="17"/>
      <c r="Y244" s="17"/>
      <c r="Z244" s="17"/>
      <c r="AA244" s="17"/>
    </row>
    <row r="245" spans="2:27">
      <c r="X245" s="17"/>
      <c r="Y245" s="17"/>
      <c r="Z245" s="17"/>
      <c r="AA245" s="17"/>
    </row>
    <row r="246" spans="2:27">
      <c r="X246" s="17"/>
      <c r="Y246" s="17"/>
      <c r="Z246" s="17"/>
      <c r="AA246" s="17"/>
    </row>
    <row r="247" spans="2:27">
      <c r="X247" s="17"/>
      <c r="Y247" s="17"/>
      <c r="Z247" s="17"/>
      <c r="AA247" s="17"/>
    </row>
    <row r="248" spans="2:27">
      <c r="B248" s="549" t="s">
        <v>175</v>
      </c>
      <c r="C248" s="550"/>
      <c r="D248" s="550"/>
      <c r="E248" s="550"/>
      <c r="H248" s="549" t="s">
        <v>176</v>
      </c>
      <c r="I248" s="550"/>
      <c r="J248" s="550"/>
      <c r="X248" s="17"/>
      <c r="Y248" s="17"/>
      <c r="Z248" s="17"/>
      <c r="AA248" s="17"/>
    </row>
    <row r="249" spans="2:27">
      <c r="B249" s="549"/>
      <c r="C249" s="550"/>
      <c r="D249" s="550"/>
      <c r="E249" s="550"/>
      <c r="H249" s="549"/>
      <c r="I249" s="550"/>
      <c r="J249" s="550"/>
      <c r="X249" s="17"/>
      <c r="Y249" s="17"/>
      <c r="Z249" s="17"/>
      <c r="AA249" s="17"/>
    </row>
    <row r="250" spans="2:27">
      <c r="B250" s="549"/>
      <c r="C250" s="550"/>
      <c r="D250" s="550"/>
      <c r="E250" s="550"/>
      <c r="H250" s="549"/>
      <c r="I250" s="550"/>
      <c r="J250" s="550"/>
      <c r="X250" s="17"/>
      <c r="Y250" s="17"/>
      <c r="Z250" s="17"/>
      <c r="AA250" s="17"/>
    </row>
    <row r="251" spans="2:27">
      <c r="B251" s="549"/>
      <c r="C251" s="550"/>
      <c r="D251" s="550"/>
      <c r="E251" s="550"/>
      <c r="H251" s="549"/>
      <c r="I251" s="550"/>
      <c r="J251" s="550"/>
      <c r="X251" s="17"/>
      <c r="Y251" s="17"/>
      <c r="Z251" s="17"/>
      <c r="AA251" s="17"/>
    </row>
    <row r="252" spans="2:27">
      <c r="B252" s="549"/>
      <c r="C252" s="550"/>
      <c r="D252" s="550"/>
      <c r="E252" s="550"/>
      <c r="H252" s="549"/>
      <c r="I252" s="550"/>
      <c r="J252" s="550"/>
      <c r="X252" s="17"/>
      <c r="Y252" s="17"/>
      <c r="Z252" s="17"/>
      <c r="AA252" s="17"/>
    </row>
    <row r="253" spans="2:27">
      <c r="B253" s="549"/>
      <c r="C253" s="550"/>
      <c r="D253" s="550"/>
      <c r="E253" s="550"/>
      <c r="H253" s="549"/>
      <c r="I253" s="550"/>
      <c r="J253" s="550"/>
      <c r="X253" s="17"/>
      <c r="Y253" s="17"/>
      <c r="Z253" s="17"/>
      <c r="AA253" s="17"/>
    </row>
    <row r="254" spans="2:27">
      <c r="X254" s="17"/>
      <c r="Y254" s="17"/>
      <c r="Z254" s="17"/>
      <c r="AA254" s="17"/>
    </row>
    <row r="255" spans="2:27">
      <c r="X255" s="17"/>
      <c r="Y255" s="17"/>
      <c r="Z255" s="17"/>
      <c r="AA255" s="17"/>
    </row>
    <row r="256" spans="2:27">
      <c r="X256" s="17"/>
      <c r="Y256" s="17"/>
      <c r="Z256" s="17"/>
      <c r="AA256" s="17"/>
    </row>
    <row r="257" spans="24:27">
      <c r="X257" s="17"/>
      <c r="Y257" s="17"/>
      <c r="Z257" s="17"/>
      <c r="AA257" s="17"/>
    </row>
    <row r="258" spans="24:27">
      <c r="X258" s="17"/>
      <c r="Y258" s="17"/>
      <c r="Z258" s="17"/>
      <c r="AA258" s="17"/>
    </row>
    <row r="259" spans="24:27">
      <c r="X259" s="17"/>
      <c r="Y259" s="17"/>
      <c r="Z259" s="17"/>
      <c r="AA259" s="17"/>
    </row>
    <row r="260" spans="24:27">
      <c r="X260" s="17"/>
      <c r="Y260" s="17"/>
      <c r="Z260" s="17"/>
      <c r="AA260" s="17"/>
    </row>
    <row r="261" spans="24:27">
      <c r="X261" s="17"/>
      <c r="Y261" s="17"/>
      <c r="Z261" s="17"/>
      <c r="AA261" s="17"/>
    </row>
    <row r="262" spans="24:27">
      <c r="X262" s="17"/>
      <c r="Y262" s="17"/>
      <c r="Z262" s="17"/>
      <c r="AA262" s="17"/>
    </row>
    <row r="263" spans="24:27">
      <c r="X263" s="17"/>
      <c r="Y263" s="17"/>
      <c r="Z263" s="17"/>
      <c r="AA263" s="17"/>
    </row>
    <row r="264" spans="24:27">
      <c r="X264" s="17"/>
      <c r="Y264" s="17"/>
      <c r="Z264" s="17"/>
      <c r="AA264" s="17"/>
    </row>
    <row r="265" spans="24:27">
      <c r="X265" s="17"/>
      <c r="Y265" s="17"/>
      <c r="Z265" s="17"/>
      <c r="AA265" s="17"/>
    </row>
    <row r="266" spans="24:27">
      <c r="X266" s="17"/>
      <c r="Y266" s="17"/>
      <c r="Z266" s="17"/>
      <c r="AA266" s="17"/>
    </row>
    <row r="267" spans="24:27">
      <c r="X267" s="17"/>
      <c r="Y267" s="17"/>
      <c r="Z267" s="17"/>
      <c r="AA267" s="17"/>
    </row>
    <row r="268" spans="24:27">
      <c r="X268" s="17"/>
      <c r="Y268" s="17"/>
      <c r="Z268" s="17"/>
      <c r="AA268" s="17"/>
    </row>
    <row r="269" spans="24:27">
      <c r="X269" s="17"/>
      <c r="Y269" s="17"/>
      <c r="Z269" s="17"/>
      <c r="AA269" s="17"/>
    </row>
    <row r="270" spans="24:27">
      <c r="X270" s="17"/>
      <c r="Y270" s="17"/>
      <c r="Z270" s="17"/>
      <c r="AA270" s="17"/>
    </row>
    <row r="271" spans="24:27">
      <c r="X271" s="17"/>
      <c r="Y271" s="17"/>
      <c r="Z271" s="17"/>
      <c r="AA271" s="17"/>
    </row>
    <row r="272" spans="24:27">
      <c r="X272" s="17"/>
      <c r="Y272" s="17"/>
      <c r="Z272" s="17"/>
      <c r="AA272" s="17"/>
    </row>
    <row r="273" spans="24:27">
      <c r="X273" s="17"/>
      <c r="Y273" s="17"/>
      <c r="Z273" s="17"/>
      <c r="AA273" s="17"/>
    </row>
    <row r="274" spans="24:27">
      <c r="X274" s="17"/>
      <c r="Y274" s="17"/>
      <c r="Z274" s="17"/>
      <c r="AA274" s="17"/>
    </row>
    <row r="275" spans="24:27">
      <c r="X275" s="17"/>
      <c r="Y275" s="17"/>
      <c r="Z275" s="17"/>
      <c r="AA275" s="17"/>
    </row>
    <row r="276" spans="24:27">
      <c r="X276" s="17"/>
      <c r="Y276" s="17"/>
      <c r="Z276" s="17"/>
      <c r="AA276" s="17"/>
    </row>
    <row r="277" spans="24:27">
      <c r="X277" s="17"/>
      <c r="Y277" s="17"/>
      <c r="Z277" s="17"/>
      <c r="AA277" s="17"/>
    </row>
    <row r="278" spans="24:27">
      <c r="X278" s="17"/>
      <c r="Y278" s="17"/>
      <c r="Z278" s="17"/>
      <c r="AA278" s="17"/>
    </row>
    <row r="279" spans="24:27">
      <c r="X279" s="17"/>
      <c r="Y279" s="17"/>
      <c r="Z279" s="17"/>
      <c r="AA279" s="17"/>
    </row>
    <row r="280" spans="24:27">
      <c r="X280" s="17"/>
      <c r="Y280" s="17"/>
      <c r="Z280" s="17"/>
      <c r="AA280" s="17"/>
    </row>
    <row r="281" spans="24:27">
      <c r="X281" s="17"/>
      <c r="Y281" s="17"/>
      <c r="Z281" s="17"/>
      <c r="AA281" s="17"/>
    </row>
    <row r="282" spans="24:27">
      <c r="X282" s="17"/>
      <c r="Y282" s="17"/>
      <c r="Z282" s="17"/>
      <c r="AA282" s="17"/>
    </row>
    <row r="283" spans="24:27">
      <c r="X283" s="17"/>
      <c r="Y283" s="17"/>
      <c r="Z283" s="17"/>
      <c r="AA283" s="17"/>
    </row>
    <row r="284" spans="24:27">
      <c r="X284" s="17"/>
      <c r="Y284" s="17"/>
      <c r="Z284" s="17"/>
      <c r="AA284" s="17"/>
    </row>
    <row r="285" spans="24:27">
      <c r="X285" s="17"/>
      <c r="Y285" s="17"/>
      <c r="Z285" s="17"/>
      <c r="AA285" s="17"/>
    </row>
    <row r="286" spans="24:27">
      <c r="X286" s="17"/>
      <c r="Y286" s="17"/>
      <c r="Z286" s="17"/>
      <c r="AA286" s="17"/>
    </row>
    <row r="287" spans="24:27">
      <c r="X287" s="17"/>
      <c r="Y287" s="17"/>
      <c r="Z287" s="17"/>
      <c r="AA287" s="17"/>
    </row>
    <row r="288" spans="24:27">
      <c r="X288" s="17"/>
      <c r="Y288" s="17"/>
      <c r="Z288" s="17"/>
      <c r="AA288" s="17"/>
    </row>
    <row r="289" spans="24:27">
      <c r="X289" s="17"/>
      <c r="Y289" s="17"/>
      <c r="Z289" s="17"/>
      <c r="AA289" s="17"/>
    </row>
  </sheetData>
  <sheetProtection formatColumns="0" selectLockedCells="1"/>
  <mergeCells count="149">
    <mergeCell ref="H248:J253"/>
    <mergeCell ref="B248:E253"/>
    <mergeCell ref="B233:Q233"/>
    <mergeCell ref="B151:C151"/>
    <mergeCell ref="B88:C88"/>
    <mergeCell ref="B66:C66"/>
    <mergeCell ref="E84:F84"/>
    <mergeCell ref="B83:G83"/>
    <mergeCell ref="B67:C67"/>
    <mergeCell ref="D122:E122"/>
    <mergeCell ref="E66:F66"/>
    <mergeCell ref="E69:F69"/>
    <mergeCell ref="B89:C89"/>
    <mergeCell ref="C109:F109"/>
    <mergeCell ref="C99:F99"/>
    <mergeCell ref="C96:F96"/>
    <mergeCell ref="G164:H164"/>
    <mergeCell ref="C97:F97"/>
    <mergeCell ref="C98:F98"/>
    <mergeCell ref="E68:F68"/>
    <mergeCell ref="B85:C85"/>
    <mergeCell ref="D134:E134"/>
    <mergeCell ref="D153:E153"/>
    <mergeCell ref="D157:E157"/>
    <mergeCell ref="B230:Q230"/>
    <mergeCell ref="C95:F95"/>
    <mergeCell ref="E125:F125"/>
    <mergeCell ref="E89:F89"/>
    <mergeCell ref="E185:H185"/>
    <mergeCell ref="B184:C184"/>
    <mergeCell ref="B183:C183"/>
    <mergeCell ref="E183:H183"/>
    <mergeCell ref="B224:Q224"/>
    <mergeCell ref="B218:Q218"/>
    <mergeCell ref="D151:E151"/>
    <mergeCell ref="D152:E152"/>
    <mergeCell ref="B144:E144"/>
    <mergeCell ref="D147:E147"/>
    <mergeCell ref="B157:C157"/>
    <mergeCell ref="D161:E161"/>
    <mergeCell ref="B158:C158"/>
    <mergeCell ref="D158:E158"/>
    <mergeCell ref="B159:C159"/>
    <mergeCell ref="D159:E159"/>
    <mergeCell ref="B160:C160"/>
    <mergeCell ref="D160:E160"/>
    <mergeCell ref="B161:C161"/>
    <mergeCell ref="B207:Q207"/>
    <mergeCell ref="B204:Q204"/>
    <mergeCell ref="C164:E164"/>
    <mergeCell ref="B4:Q4"/>
    <mergeCell ref="B5:Q5"/>
    <mergeCell ref="B6:Q6"/>
    <mergeCell ref="C110:F110"/>
    <mergeCell ref="B148:C148"/>
    <mergeCell ref="B90:C90"/>
    <mergeCell ref="E64:F64"/>
    <mergeCell ref="E65:F65"/>
    <mergeCell ref="C24:G24"/>
    <mergeCell ref="C25:G25"/>
    <mergeCell ref="C26:G26"/>
    <mergeCell ref="C48:G48"/>
    <mergeCell ref="C49:G49"/>
    <mergeCell ref="C55:G55"/>
    <mergeCell ref="B84:C84"/>
    <mergeCell ref="E88:F88"/>
    <mergeCell ref="B87:C87"/>
    <mergeCell ref="E67:F67"/>
    <mergeCell ref="E87:F87"/>
    <mergeCell ref="C56:G56"/>
    <mergeCell ref="C58:G58"/>
    <mergeCell ref="M120:N125"/>
    <mergeCell ref="B132:Q132"/>
    <mergeCell ref="C104:F104"/>
    <mergeCell ref="B68:C68"/>
    <mergeCell ref="B69:C69"/>
    <mergeCell ref="B86:C86"/>
    <mergeCell ref="C114:F114"/>
    <mergeCell ref="C111:F111"/>
    <mergeCell ref="B73:Q73"/>
    <mergeCell ref="E85:F85"/>
    <mergeCell ref="D8:E8"/>
    <mergeCell ref="D75:E75"/>
    <mergeCell ref="B36:G36"/>
    <mergeCell ref="E33:G33"/>
    <mergeCell ref="E34:G34"/>
    <mergeCell ref="E10:F10"/>
    <mergeCell ref="E77:F77"/>
    <mergeCell ref="B141:E141"/>
    <mergeCell ref="B145:C145"/>
    <mergeCell ref="D145:E145"/>
    <mergeCell ref="E123:F123"/>
    <mergeCell ref="E124:F124"/>
    <mergeCell ref="E90:F90"/>
    <mergeCell ref="B35:G35"/>
    <mergeCell ref="B63:G63"/>
    <mergeCell ref="C57:G57"/>
    <mergeCell ref="B202:Q202"/>
    <mergeCell ref="N195:O195"/>
    <mergeCell ref="N196:O196"/>
    <mergeCell ref="B196:C196"/>
    <mergeCell ref="E196:H196"/>
    <mergeCell ref="B197:C197"/>
    <mergeCell ref="E197:H197"/>
    <mergeCell ref="N197:O197"/>
    <mergeCell ref="B198:C198"/>
    <mergeCell ref="E198:H198"/>
    <mergeCell ref="K8:Q8"/>
    <mergeCell ref="N198:O198"/>
    <mergeCell ref="J197:K197"/>
    <mergeCell ref="J198:K198"/>
    <mergeCell ref="C106:F106"/>
    <mergeCell ref="C107:F107"/>
    <mergeCell ref="J194:K194"/>
    <mergeCell ref="J195:K195"/>
    <mergeCell ref="J196:K196"/>
    <mergeCell ref="N194:O194"/>
    <mergeCell ref="E184:H184"/>
    <mergeCell ref="E86:F86"/>
    <mergeCell ref="C41:D41"/>
    <mergeCell ref="C42:D42"/>
    <mergeCell ref="D146:E146"/>
    <mergeCell ref="C108:F108"/>
    <mergeCell ref="B154:C154"/>
    <mergeCell ref="B147:C147"/>
    <mergeCell ref="B153:C153"/>
    <mergeCell ref="B137:Q137"/>
    <mergeCell ref="B186:C186"/>
    <mergeCell ref="E186:H186"/>
    <mergeCell ref="B187:C187"/>
    <mergeCell ref="E187:H187"/>
    <mergeCell ref="B188:C188"/>
    <mergeCell ref="E188:H188"/>
    <mergeCell ref="B194:C194"/>
    <mergeCell ref="E194:H194"/>
    <mergeCell ref="B195:C195"/>
    <mergeCell ref="E195:H195"/>
    <mergeCell ref="D176:E176"/>
    <mergeCell ref="B21:G21"/>
    <mergeCell ref="C38:D38"/>
    <mergeCell ref="C37:D37"/>
    <mergeCell ref="C39:D39"/>
    <mergeCell ref="C40:D40"/>
    <mergeCell ref="B152:C152"/>
    <mergeCell ref="C54:G54"/>
    <mergeCell ref="B64:C64"/>
    <mergeCell ref="B65:C65"/>
    <mergeCell ref="B185:C185"/>
    <mergeCell ref="B146:C146"/>
  </mergeCells>
  <conditionalFormatting sqref="S19">
    <cfRule type="containsText" dxfId="104" priority="282" stopIfTrue="1" operator="containsText" text="ok">
      <formula>NOT(ISERROR(SEARCH("ok",S19)))</formula>
    </cfRule>
    <cfRule type="containsText" dxfId="103" priority="283" stopIfTrue="1" operator="containsText" text="ok">
      <formula>NOT(ISERROR(SEARCH("ok",S19)))</formula>
    </cfRule>
  </conditionalFormatting>
  <conditionalFormatting sqref="S19:S23 S26:S33 S162:S164 R137 S35:S36 S70:S96 S42:S63 S99:S105 S108:S136 S138:S160">
    <cfRule type="containsText" dxfId="102" priority="280" stopIfTrue="1" operator="containsText" text="error">
      <formula>NOT(ISERROR(SEARCH("error",R19)))</formula>
    </cfRule>
    <cfRule type="containsText" dxfId="101" priority="281" stopIfTrue="1" operator="containsText" text="ok">
      <formula>NOT(ISERROR(SEARCH("ok",R19)))</formula>
    </cfRule>
  </conditionalFormatting>
  <conditionalFormatting sqref="S28">
    <cfRule type="containsText" dxfId="100" priority="278" stopIfTrue="1" operator="containsText" text="ok">
      <formula>NOT(ISERROR(SEARCH("ok",S28)))</formula>
    </cfRule>
    <cfRule type="containsText" dxfId="99" priority="279" stopIfTrue="1" operator="containsText" text="ok">
      <formula>NOT(ISERROR(SEARCH("ok",S28)))</formula>
    </cfRule>
  </conditionalFormatting>
  <conditionalFormatting sqref="S44">
    <cfRule type="containsText" dxfId="98" priority="276" stopIfTrue="1" operator="containsText" text="ok">
      <formula>NOT(ISERROR(SEARCH("ok",S44)))</formula>
    </cfRule>
    <cfRule type="containsText" dxfId="97" priority="277" stopIfTrue="1" operator="containsText" text="ok">
      <formula>NOT(ISERROR(SEARCH("ok",S44)))</formula>
    </cfRule>
  </conditionalFormatting>
  <conditionalFormatting sqref="S51">
    <cfRule type="containsText" dxfId="96" priority="274" stopIfTrue="1" operator="containsText" text="ok">
      <formula>NOT(ISERROR(SEARCH("ok",S51)))</formula>
    </cfRule>
    <cfRule type="containsText" dxfId="95" priority="275" stopIfTrue="1" operator="containsText" text="ok">
      <formula>NOT(ISERROR(SEARCH("ok",S51)))</formula>
    </cfRule>
  </conditionalFormatting>
  <conditionalFormatting sqref="S60">
    <cfRule type="containsText" dxfId="94" priority="272" stopIfTrue="1" operator="containsText" text="ok">
      <formula>NOT(ISERROR(SEARCH("ok",S60)))</formula>
    </cfRule>
    <cfRule type="containsText" dxfId="93" priority="273" stopIfTrue="1" operator="containsText" text="ok">
      <formula>NOT(ISERROR(SEARCH("ok",S60)))</formula>
    </cfRule>
  </conditionalFormatting>
  <conditionalFormatting sqref="S71">
    <cfRule type="containsText" dxfId="92" priority="270" stopIfTrue="1" operator="containsText" text="ok">
      <formula>NOT(ISERROR(SEARCH("ok",S71)))</formula>
    </cfRule>
    <cfRule type="containsText" dxfId="91" priority="271" stopIfTrue="1" operator="containsText" text="ok">
      <formula>NOT(ISERROR(SEARCH("ok",S71)))</formula>
    </cfRule>
  </conditionalFormatting>
  <conditionalFormatting sqref="S92">
    <cfRule type="containsText" dxfId="90" priority="268" stopIfTrue="1" operator="containsText" text="ok">
      <formula>NOT(ISERROR(SEARCH("ok",S92)))</formula>
    </cfRule>
    <cfRule type="containsText" dxfId="89" priority="269" stopIfTrue="1" operator="containsText" text="ok">
      <formula>NOT(ISERROR(SEARCH("ok",S92)))</formula>
    </cfRule>
  </conditionalFormatting>
  <conditionalFormatting sqref="S115">
    <cfRule type="containsText" dxfId="88" priority="266" stopIfTrue="1" operator="containsText" text="ok">
      <formula>NOT(ISERROR(SEARCH("ok",S115)))</formula>
    </cfRule>
    <cfRule type="containsText" dxfId="87" priority="267" stopIfTrue="1" operator="containsText" text="ok">
      <formula>NOT(ISERROR(SEARCH("ok",S115)))</formula>
    </cfRule>
  </conditionalFormatting>
  <conditionalFormatting sqref="S117">
    <cfRule type="containsText" dxfId="86" priority="264" stopIfTrue="1" operator="containsText" text="ok">
      <formula>NOT(ISERROR(SEARCH("ok",S117)))</formula>
    </cfRule>
    <cfRule type="containsText" dxfId="85" priority="265" stopIfTrue="1" operator="containsText" text="ok">
      <formula>NOT(ISERROR(SEARCH("ok",S117)))</formula>
    </cfRule>
  </conditionalFormatting>
  <conditionalFormatting sqref="S128">
    <cfRule type="containsText" dxfId="84" priority="262" stopIfTrue="1" operator="containsText" text="ok">
      <formula>NOT(ISERROR(SEARCH("ok",S128)))</formula>
    </cfRule>
    <cfRule type="containsText" dxfId="83" priority="263" stopIfTrue="1" operator="containsText" text="ok">
      <formula>NOT(ISERROR(SEARCH("ok",S128)))</formula>
    </cfRule>
  </conditionalFormatting>
  <conditionalFormatting sqref="T128:U128">
    <cfRule type="containsText" dxfId="82" priority="220" stopIfTrue="1" operator="containsText" text="ok">
      <formula>NOT(ISERROR(SEARCH("ok",T128)))</formula>
    </cfRule>
    <cfRule type="containsText" dxfId="81" priority="221" stopIfTrue="1" operator="containsText" text="ok">
      <formula>NOT(ISERROR(SEARCH("ok",T128)))</formula>
    </cfRule>
  </conditionalFormatting>
  <conditionalFormatting sqref="T128:U128">
    <cfRule type="containsText" dxfId="80" priority="218" stopIfTrue="1" operator="containsText" text="error">
      <formula>NOT(ISERROR(SEARCH("error",T128)))</formula>
    </cfRule>
    <cfRule type="containsText" dxfId="79" priority="219" stopIfTrue="1" operator="containsText" text="ok">
      <formula>NOT(ISERROR(SEARCH("ok",T128)))</formula>
    </cfRule>
  </conditionalFormatting>
  <conditionalFormatting sqref="S44">
    <cfRule type="containsText" dxfId="78" priority="216" stopIfTrue="1" operator="containsText" text="ok">
      <formula>NOT(ISERROR(SEARCH("ok",S44)))</formula>
    </cfRule>
    <cfRule type="containsText" dxfId="77" priority="217" stopIfTrue="1" operator="containsText" text="ok">
      <formula>NOT(ISERROR(SEARCH("ok",S44)))</formula>
    </cfRule>
  </conditionalFormatting>
  <conditionalFormatting sqref="T122:U122">
    <cfRule type="containsText" dxfId="76" priority="214" stopIfTrue="1" operator="containsText" text="ok">
      <formula>NOT(ISERROR(SEARCH("ok",T122)))</formula>
    </cfRule>
    <cfRule type="containsText" dxfId="75" priority="215" stopIfTrue="1" operator="containsText" text="ok">
      <formula>NOT(ISERROR(SEARCH("ok",T122)))</formula>
    </cfRule>
  </conditionalFormatting>
  <conditionalFormatting sqref="T122:U122">
    <cfRule type="containsText" dxfId="74" priority="212" stopIfTrue="1" operator="containsText" text="error">
      <formula>NOT(ISERROR(SEARCH("error",T122)))</formula>
    </cfRule>
    <cfRule type="containsText" dxfId="73" priority="213" stopIfTrue="1" operator="containsText" text="ok">
      <formula>NOT(ISERROR(SEARCH("ok",T122)))</formula>
    </cfRule>
  </conditionalFormatting>
  <conditionalFormatting sqref="T117:U117">
    <cfRule type="containsText" dxfId="72" priority="210" stopIfTrue="1" operator="containsText" text="ok">
      <formula>NOT(ISERROR(SEARCH("ok",T117)))</formula>
    </cfRule>
    <cfRule type="containsText" dxfId="71" priority="211" stopIfTrue="1" operator="containsText" text="ok">
      <formula>NOT(ISERROR(SEARCH("ok",T117)))</formula>
    </cfRule>
  </conditionalFormatting>
  <conditionalFormatting sqref="T117:U117">
    <cfRule type="containsText" dxfId="70" priority="208" stopIfTrue="1" operator="containsText" text="error">
      <formula>NOT(ISERROR(SEARCH("error",T117)))</formula>
    </cfRule>
    <cfRule type="containsText" dxfId="69" priority="209" stopIfTrue="1" operator="containsText" text="ok">
      <formula>NOT(ISERROR(SEARCH("ok",T117)))</formula>
    </cfRule>
  </conditionalFormatting>
  <conditionalFormatting sqref="T115:U115">
    <cfRule type="containsText" dxfId="68" priority="206" stopIfTrue="1" operator="containsText" text="ok">
      <formula>NOT(ISERROR(SEARCH("ok",T115)))</formula>
    </cfRule>
    <cfRule type="containsText" dxfId="67" priority="207" stopIfTrue="1" operator="containsText" text="ok">
      <formula>NOT(ISERROR(SEARCH("ok",T115)))</formula>
    </cfRule>
  </conditionalFormatting>
  <conditionalFormatting sqref="T115:U115">
    <cfRule type="containsText" dxfId="66" priority="204" stopIfTrue="1" operator="containsText" text="error">
      <formula>NOT(ISERROR(SEARCH("error",T115)))</formula>
    </cfRule>
    <cfRule type="containsText" dxfId="65" priority="205" stopIfTrue="1" operator="containsText" text="ok">
      <formula>NOT(ISERROR(SEARCH("ok",T115)))</formula>
    </cfRule>
  </conditionalFormatting>
  <conditionalFormatting sqref="T92:U92">
    <cfRule type="containsText" dxfId="64" priority="202" stopIfTrue="1" operator="containsText" text="ok">
      <formula>NOT(ISERROR(SEARCH("ok",T92)))</formula>
    </cfRule>
    <cfRule type="containsText" dxfId="63" priority="203" stopIfTrue="1" operator="containsText" text="ok">
      <formula>NOT(ISERROR(SEARCH("ok",T92)))</formula>
    </cfRule>
  </conditionalFormatting>
  <conditionalFormatting sqref="T92:U92">
    <cfRule type="containsText" dxfId="62" priority="200" stopIfTrue="1" operator="containsText" text="error">
      <formula>NOT(ISERROR(SEARCH("error",T92)))</formula>
    </cfRule>
    <cfRule type="containsText" dxfId="61" priority="201" stopIfTrue="1" operator="containsText" text="ok">
      <formula>NOT(ISERROR(SEARCH("ok",T92)))</formula>
    </cfRule>
  </conditionalFormatting>
  <conditionalFormatting sqref="T71:U71">
    <cfRule type="containsText" dxfId="60" priority="198" stopIfTrue="1" operator="containsText" text="ok">
      <formula>NOT(ISERROR(SEARCH("ok",T71)))</formula>
    </cfRule>
    <cfRule type="containsText" dxfId="59" priority="199" stopIfTrue="1" operator="containsText" text="ok">
      <formula>NOT(ISERROR(SEARCH("ok",T71)))</formula>
    </cfRule>
  </conditionalFormatting>
  <conditionalFormatting sqref="T71:U71">
    <cfRule type="containsText" dxfId="58" priority="196" stopIfTrue="1" operator="containsText" text="error">
      <formula>NOT(ISERROR(SEARCH("error",T71)))</formula>
    </cfRule>
    <cfRule type="containsText" dxfId="57" priority="197" stopIfTrue="1" operator="containsText" text="ok">
      <formula>NOT(ISERROR(SEARCH("ok",T71)))</formula>
    </cfRule>
  </conditionalFormatting>
  <conditionalFormatting sqref="T60:U60">
    <cfRule type="containsText" dxfId="56" priority="194" stopIfTrue="1" operator="containsText" text="ok">
      <formula>NOT(ISERROR(SEARCH("ok",T60)))</formula>
    </cfRule>
    <cfRule type="containsText" dxfId="55" priority="195" stopIfTrue="1" operator="containsText" text="ok">
      <formula>NOT(ISERROR(SEARCH("ok",T60)))</formula>
    </cfRule>
  </conditionalFormatting>
  <conditionalFormatting sqref="T60:U60">
    <cfRule type="containsText" dxfId="54" priority="192" stopIfTrue="1" operator="containsText" text="error">
      <formula>NOT(ISERROR(SEARCH("error",T60)))</formula>
    </cfRule>
    <cfRule type="containsText" dxfId="53" priority="193" stopIfTrue="1" operator="containsText" text="ok">
      <formula>NOT(ISERROR(SEARCH("ok",T60)))</formula>
    </cfRule>
  </conditionalFormatting>
  <conditionalFormatting sqref="T51:U51">
    <cfRule type="containsText" dxfId="52" priority="190" stopIfTrue="1" operator="containsText" text="ok">
      <formula>NOT(ISERROR(SEARCH("ok",T51)))</formula>
    </cfRule>
    <cfRule type="containsText" dxfId="51" priority="191" stopIfTrue="1" operator="containsText" text="ok">
      <formula>NOT(ISERROR(SEARCH("ok",T51)))</formula>
    </cfRule>
  </conditionalFormatting>
  <conditionalFormatting sqref="T51:U51">
    <cfRule type="containsText" dxfId="50" priority="188" stopIfTrue="1" operator="containsText" text="error">
      <formula>NOT(ISERROR(SEARCH("error",T51)))</formula>
    </cfRule>
    <cfRule type="containsText" dxfId="49" priority="189" stopIfTrue="1" operator="containsText" text="ok">
      <formula>NOT(ISERROR(SEARCH("ok",T51)))</formula>
    </cfRule>
  </conditionalFormatting>
  <conditionalFormatting sqref="T44:U44">
    <cfRule type="containsText" dxfId="48" priority="186" stopIfTrue="1" operator="containsText" text="ok">
      <formula>NOT(ISERROR(SEARCH("ok",T44)))</formula>
    </cfRule>
    <cfRule type="containsText" dxfId="47" priority="187" stopIfTrue="1" operator="containsText" text="ok">
      <formula>NOT(ISERROR(SEARCH("ok",T44)))</formula>
    </cfRule>
  </conditionalFormatting>
  <conditionalFormatting sqref="T44:U44">
    <cfRule type="containsText" dxfId="46" priority="184" stopIfTrue="1" operator="containsText" text="error">
      <formula>NOT(ISERROR(SEARCH("error",T44)))</formula>
    </cfRule>
    <cfRule type="containsText" dxfId="45" priority="185" stopIfTrue="1" operator="containsText" text="ok">
      <formula>NOT(ISERROR(SEARCH("ok",T44)))</formula>
    </cfRule>
  </conditionalFormatting>
  <conditionalFormatting sqref="T28:U28">
    <cfRule type="containsText" dxfId="44" priority="182" stopIfTrue="1" operator="containsText" text="ok">
      <formula>NOT(ISERROR(SEARCH("ok",T28)))</formula>
    </cfRule>
    <cfRule type="containsText" dxfId="43" priority="183" stopIfTrue="1" operator="containsText" text="ok">
      <formula>NOT(ISERROR(SEARCH("ok",T28)))</formula>
    </cfRule>
  </conditionalFormatting>
  <conditionalFormatting sqref="T28:U28">
    <cfRule type="containsText" dxfId="42" priority="180" stopIfTrue="1" operator="containsText" text="error">
      <formula>NOT(ISERROR(SEARCH("error",T28)))</formula>
    </cfRule>
    <cfRule type="containsText" dxfId="41" priority="181" stopIfTrue="1" operator="containsText" text="ok">
      <formula>NOT(ISERROR(SEARCH("ok",T28)))</formula>
    </cfRule>
  </conditionalFormatting>
  <conditionalFormatting sqref="T19:U19">
    <cfRule type="containsText" dxfId="40" priority="178" stopIfTrue="1" operator="containsText" text="ok">
      <formula>NOT(ISERROR(SEARCH("ok",T19)))</formula>
    </cfRule>
    <cfRule type="containsText" dxfId="39" priority="179" stopIfTrue="1" operator="containsText" text="ok">
      <formula>NOT(ISERROR(SEARCH("ok",T19)))</formula>
    </cfRule>
  </conditionalFormatting>
  <conditionalFormatting sqref="T19:U19">
    <cfRule type="containsText" dxfId="38" priority="176" stopIfTrue="1" operator="containsText" text="error">
      <formula>NOT(ISERROR(SEARCH("error",T19)))</formula>
    </cfRule>
    <cfRule type="containsText" dxfId="37" priority="177" stopIfTrue="1" operator="containsText" text="ok">
      <formula>NOT(ISERROR(SEARCH("ok",T19)))</formula>
    </cfRule>
  </conditionalFormatting>
  <conditionalFormatting sqref="Q16:Q18 Q26:Q27 Q43 Q35:Q36 Q95:Q96 Q20:Q23 Q29:Q33 Q99:Q105 Q108:Q114">
    <cfRule type="containsText" dxfId="36" priority="175" stopIfTrue="1" operator="containsText" text=" ">
      <formula>NOT(ISERROR(SEARCH(" ",Q16)))</formula>
    </cfRule>
  </conditionalFormatting>
  <conditionalFormatting sqref="S25">
    <cfRule type="containsText" dxfId="35" priority="162" stopIfTrue="1" operator="containsText" text="error">
      <formula>NOT(ISERROR(SEARCH("error",S25)))</formula>
    </cfRule>
    <cfRule type="containsText" dxfId="34" priority="163" stopIfTrue="1" operator="containsText" text="ok">
      <formula>NOT(ISERROR(SEARCH("ok",S25)))</formula>
    </cfRule>
  </conditionalFormatting>
  <conditionalFormatting sqref="S24">
    <cfRule type="containsText" dxfId="33" priority="154" stopIfTrue="1" operator="containsText" text="error">
      <formula>NOT(ISERROR(SEARCH("error",S24)))</formula>
    </cfRule>
    <cfRule type="containsText" dxfId="32" priority="155" stopIfTrue="1" operator="containsText" text="ok">
      <formula>NOT(ISERROR(SEARCH("ok",S24)))</formula>
    </cfRule>
  </conditionalFormatting>
  <conditionalFormatting sqref="S161">
    <cfRule type="containsText" dxfId="31" priority="149" stopIfTrue="1" operator="containsText" text="error">
      <formula>NOT(ISERROR(SEARCH("error",S161)))</formula>
    </cfRule>
    <cfRule type="containsText" dxfId="30" priority="150" stopIfTrue="1" operator="containsText" text="ok">
      <formula>NOT(ISERROR(SEARCH("ok",S161)))</formula>
    </cfRule>
  </conditionalFormatting>
  <conditionalFormatting sqref="S37">
    <cfRule type="containsText" dxfId="29" priority="144" stopIfTrue="1" operator="containsText" text="error">
      <formula>NOT(ISERROR(SEARCH("error",S37)))</formula>
    </cfRule>
    <cfRule type="containsText" dxfId="28" priority="145" stopIfTrue="1" operator="containsText" text="ok">
      <formula>NOT(ISERROR(SEARCH("ok",S37)))</formula>
    </cfRule>
  </conditionalFormatting>
  <conditionalFormatting sqref="Q37">
    <cfRule type="containsText" dxfId="27" priority="143" stopIfTrue="1" operator="containsText" text=" ">
      <formula>NOT(ISERROR(SEARCH(" ",Q37)))</formula>
    </cfRule>
  </conditionalFormatting>
  <conditionalFormatting sqref="S64:S69">
    <cfRule type="containsText" dxfId="26" priority="135" stopIfTrue="1" operator="containsText" text="error">
      <formula>NOT(ISERROR(SEARCH("error",S64)))</formula>
    </cfRule>
    <cfRule type="containsText" dxfId="25" priority="136" stopIfTrue="1" operator="containsText" text="ok">
      <formula>NOT(ISERROR(SEARCH("ok",S64)))</formula>
    </cfRule>
  </conditionalFormatting>
  <conditionalFormatting sqref="Q24">
    <cfRule type="containsText" dxfId="24" priority="34" stopIfTrue="1" operator="containsText" text=" ">
      <formula>NOT(ISERROR(SEARCH(" ",Q24)))</formula>
    </cfRule>
  </conditionalFormatting>
  <conditionalFormatting sqref="Q25">
    <cfRule type="containsText" dxfId="23" priority="33" stopIfTrue="1" operator="containsText" text=" ">
      <formula>NOT(ISERROR(SEARCH(" ",Q25)))</formula>
    </cfRule>
  </conditionalFormatting>
  <conditionalFormatting sqref="Q42">
    <cfRule type="containsText" dxfId="22" priority="31" stopIfTrue="1" operator="containsText" text=" ">
      <formula>NOT(ISERROR(SEARCH(" ",Q42)))</formula>
    </cfRule>
  </conditionalFormatting>
  <conditionalFormatting sqref="Q84:Q90">
    <cfRule type="containsText" dxfId="21" priority="23" stopIfTrue="1" operator="containsText" text=" ">
      <formula>NOT(ISERROR(SEARCH(" ",Q84)))</formula>
    </cfRule>
  </conditionalFormatting>
  <conditionalFormatting sqref="S176:S178">
    <cfRule type="containsText" dxfId="20" priority="20" stopIfTrue="1" operator="containsText" text="error">
      <formula>NOT(ISERROR(SEARCH("error",S176)))</formula>
    </cfRule>
    <cfRule type="containsText" dxfId="19" priority="21" stopIfTrue="1" operator="containsText" text="ok">
      <formula>NOT(ISERROR(SEARCH("ok",S176)))</formula>
    </cfRule>
  </conditionalFormatting>
  <conditionalFormatting sqref="R179">
    <cfRule type="containsText" dxfId="18" priority="18" stopIfTrue="1" operator="containsText" text="error">
      <formula>NOT(ISERROR(SEARCH("error",R179)))</formula>
    </cfRule>
    <cfRule type="containsText" dxfId="17" priority="19" stopIfTrue="1" operator="containsText" text="ok">
      <formula>NOT(ISERROR(SEARCH("ok",R179)))</formula>
    </cfRule>
  </conditionalFormatting>
  <conditionalFormatting sqref="S38:S41">
    <cfRule type="containsText" dxfId="16" priority="16" stopIfTrue="1" operator="containsText" text="error">
      <formula>NOT(ISERROR(SEARCH("error",S38)))</formula>
    </cfRule>
    <cfRule type="containsText" dxfId="15" priority="17" stopIfTrue="1" operator="containsText" text="ok">
      <formula>NOT(ISERROR(SEARCH("ok",S38)))</formula>
    </cfRule>
  </conditionalFormatting>
  <conditionalFormatting sqref="Q38:Q41">
    <cfRule type="containsText" dxfId="14" priority="15" stopIfTrue="1" operator="containsText" text=" ">
      <formula>NOT(ISERROR(SEARCH(" ",Q38)))</formula>
    </cfRule>
  </conditionalFormatting>
  <conditionalFormatting sqref="S34">
    <cfRule type="containsText" dxfId="13" priority="13" stopIfTrue="1" operator="containsText" text="error">
      <formula>NOT(ISERROR(SEARCH("error",S34)))</formula>
    </cfRule>
    <cfRule type="containsText" dxfId="12" priority="14" stopIfTrue="1" operator="containsText" text="ok">
      <formula>NOT(ISERROR(SEARCH("ok",S34)))</formula>
    </cfRule>
  </conditionalFormatting>
  <conditionalFormatting sqref="Q34">
    <cfRule type="containsText" dxfId="11" priority="12" stopIfTrue="1" operator="containsText" text=" ">
      <formula>NOT(ISERROR(SEARCH(" ",Q34)))</formula>
    </cfRule>
  </conditionalFormatting>
  <conditionalFormatting sqref="Q45:Q49">
    <cfRule type="containsText" dxfId="10" priority="11" stopIfTrue="1" operator="containsText" text=" ">
      <formula>NOT(ISERROR(SEARCH(" ",Q45)))</formula>
    </cfRule>
  </conditionalFormatting>
  <conditionalFormatting sqref="Q52:Q53">
    <cfRule type="containsText" dxfId="9" priority="10" stopIfTrue="1" operator="containsText" text=" ">
      <formula>NOT(ISERROR(SEARCH(" ",Q52)))</formula>
    </cfRule>
  </conditionalFormatting>
  <conditionalFormatting sqref="Q61:Q63">
    <cfRule type="containsText" dxfId="8" priority="9" stopIfTrue="1" operator="containsText" text=" ">
      <formula>NOT(ISERROR(SEARCH(" ",Q61)))</formula>
    </cfRule>
  </conditionalFormatting>
  <conditionalFormatting sqref="Q97:Q98">
    <cfRule type="containsText" dxfId="7" priority="8" stopIfTrue="1" operator="containsText" text=" ">
      <formula>NOT(ISERROR(SEARCH(" ",Q97)))</formula>
    </cfRule>
  </conditionalFormatting>
  <conditionalFormatting sqref="S97:S98">
    <cfRule type="containsText" dxfId="6" priority="6" stopIfTrue="1" operator="containsText" text="error">
      <formula>NOT(ISERROR(SEARCH("error",S97)))</formula>
    </cfRule>
    <cfRule type="containsText" dxfId="5" priority="7" stopIfTrue="1" operator="containsText" text="ok">
      <formula>NOT(ISERROR(SEARCH("ok",S97)))</formula>
    </cfRule>
  </conditionalFormatting>
  <conditionalFormatting sqref="Q54:Q58">
    <cfRule type="containsText" dxfId="4" priority="5" stopIfTrue="1" operator="containsText" text=" ">
      <formula>NOT(ISERROR(SEARCH(" ",Q54)))</formula>
    </cfRule>
  </conditionalFormatting>
  <conditionalFormatting sqref="Q64:Q69">
    <cfRule type="containsText" dxfId="3" priority="4" stopIfTrue="1" operator="containsText" text=" ">
      <formula>NOT(ISERROR(SEARCH(" ",Q64)))</formula>
    </cfRule>
  </conditionalFormatting>
  <conditionalFormatting sqref="S106:S107">
    <cfRule type="containsText" dxfId="2" priority="2" stopIfTrue="1" operator="containsText" text="error">
      <formula>NOT(ISERROR(SEARCH("error",S106)))</formula>
    </cfRule>
    <cfRule type="containsText" dxfId="1" priority="3" stopIfTrue="1" operator="containsText" text="ok">
      <formula>NOT(ISERROR(SEARCH("ok",S106)))</formula>
    </cfRule>
  </conditionalFormatting>
  <conditionalFormatting sqref="Q106:Q107">
    <cfRule type="containsText" dxfId="0" priority="1" stopIfTrue="1" operator="containsText" text=" ">
      <formula>NOT(ISERROR(SEARCH(" ",Q106)))</formula>
    </cfRule>
  </conditionalFormatting>
  <printOptions horizontalCentered="1"/>
  <pageMargins left="0.2" right="0.2" top="0.5" bottom="0.5" header="0.3" footer="0.25"/>
  <pageSetup scale="75" orientation="portrait" r:id="rId1"/>
  <rowBreaks count="2" manualBreakCount="2">
    <brk id="72" min="1" max="16" man="1"/>
    <brk id="132" max="16383" man="1"/>
  </rowBreaks>
  <ignoredErrors>
    <ignoredError sqref="Q27 Q91 Q43 Q37 Q29:Q30 Q93:Q94" unlockedFormula="1"/>
    <ignoredError sqref="H156:H157 H147:H151 H153 H155" formula="1" unlockedFormula="1"/>
    <ignoredError sqref="H158"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64"/>
  <sheetViews>
    <sheetView topLeftCell="A7" workbookViewId="0">
      <selection activeCell="M37" sqref="M37"/>
    </sheetView>
  </sheetViews>
  <sheetFormatPr defaultRowHeight="12.5"/>
  <sheetData>
    <row r="1" spans="1:11" ht="13">
      <c r="A1" s="251" t="s">
        <v>140</v>
      </c>
    </row>
    <row r="2" spans="1:11" ht="13" thickBot="1"/>
    <row r="3" spans="1:11" ht="13.5" thickBot="1">
      <c r="B3" s="252" t="s">
        <v>99</v>
      </c>
      <c r="C3" s="253" t="s">
        <v>100</v>
      </c>
      <c r="D3" s="253" t="s">
        <v>101</v>
      </c>
      <c r="E3" s="253" t="s">
        <v>102</v>
      </c>
      <c r="F3" s="253" t="s">
        <v>103</v>
      </c>
      <c r="G3" s="253" t="s">
        <v>104</v>
      </c>
      <c r="H3" s="253" t="s">
        <v>105</v>
      </c>
      <c r="I3" s="253" t="s">
        <v>106</v>
      </c>
      <c r="J3" s="275" t="s">
        <v>107</v>
      </c>
    </row>
    <row r="4" spans="1:11">
      <c r="A4" s="250" t="s">
        <v>98</v>
      </c>
      <c r="B4" s="254">
        <v>1</v>
      </c>
      <c r="C4" s="255">
        <v>1</v>
      </c>
      <c r="D4" s="254">
        <v>0</v>
      </c>
      <c r="E4" s="255">
        <v>0</v>
      </c>
      <c r="F4" s="254">
        <v>0</v>
      </c>
      <c r="G4" s="255">
        <v>0</v>
      </c>
      <c r="H4" s="254">
        <v>3</v>
      </c>
      <c r="I4" s="266">
        <v>3</v>
      </c>
      <c r="J4" s="271">
        <v>6</v>
      </c>
      <c r="K4" s="257"/>
    </row>
    <row r="5" spans="1:11">
      <c r="A5" s="250" t="s">
        <v>108</v>
      </c>
      <c r="B5" s="256">
        <v>1</v>
      </c>
      <c r="C5" s="255">
        <v>1</v>
      </c>
      <c r="D5" s="256">
        <v>3</v>
      </c>
      <c r="E5" s="255">
        <v>0</v>
      </c>
      <c r="F5" s="256">
        <v>0</v>
      </c>
      <c r="G5" s="255">
        <v>0</v>
      </c>
      <c r="H5" s="256">
        <v>0</v>
      </c>
      <c r="I5" s="267">
        <v>2</v>
      </c>
      <c r="J5" s="271">
        <v>3</v>
      </c>
      <c r="K5" s="257"/>
    </row>
    <row r="6" spans="1:11">
      <c r="A6" s="250" t="s">
        <v>109</v>
      </c>
      <c r="B6" s="256">
        <v>1</v>
      </c>
      <c r="C6" s="255">
        <v>1</v>
      </c>
      <c r="D6" s="256">
        <v>4</v>
      </c>
      <c r="E6" s="255">
        <v>0</v>
      </c>
      <c r="F6" s="256">
        <v>0</v>
      </c>
      <c r="G6" s="255">
        <v>0</v>
      </c>
      <c r="H6" s="256">
        <v>0</v>
      </c>
      <c r="I6" s="267">
        <v>2</v>
      </c>
      <c r="J6" s="271">
        <v>2</v>
      </c>
      <c r="K6" s="257"/>
    </row>
    <row r="7" spans="1:11">
      <c r="A7" s="258" t="s">
        <v>110</v>
      </c>
      <c r="B7" s="256">
        <v>1</v>
      </c>
      <c r="C7" s="264">
        <v>2</v>
      </c>
      <c r="D7" s="256">
        <v>1</v>
      </c>
      <c r="E7" s="255">
        <v>0</v>
      </c>
      <c r="F7" s="256">
        <v>1</v>
      </c>
      <c r="G7" s="255">
        <v>0</v>
      </c>
      <c r="H7" s="256">
        <v>0</v>
      </c>
      <c r="I7" s="267">
        <v>4</v>
      </c>
      <c r="J7" s="271">
        <v>2</v>
      </c>
      <c r="K7" s="257"/>
    </row>
    <row r="8" spans="1:11">
      <c r="A8" s="258" t="s">
        <v>111</v>
      </c>
      <c r="B8" s="256">
        <v>1</v>
      </c>
      <c r="C8" s="255">
        <v>2</v>
      </c>
      <c r="D8" s="256">
        <v>3</v>
      </c>
      <c r="E8" s="255">
        <v>0</v>
      </c>
      <c r="F8" s="256">
        <v>2</v>
      </c>
      <c r="G8" s="255">
        <v>0</v>
      </c>
      <c r="H8" s="256">
        <v>0</v>
      </c>
      <c r="I8" s="267">
        <v>0</v>
      </c>
      <c r="J8" s="271">
        <v>2</v>
      </c>
      <c r="K8" s="257"/>
    </row>
    <row r="9" spans="1:11">
      <c r="A9" s="258" t="s">
        <v>112</v>
      </c>
      <c r="B9" s="256">
        <v>1</v>
      </c>
      <c r="C9" s="255">
        <v>1</v>
      </c>
      <c r="D9" s="256">
        <v>2</v>
      </c>
      <c r="E9" s="255">
        <v>0</v>
      </c>
      <c r="F9" s="256">
        <v>0</v>
      </c>
      <c r="G9" s="255">
        <v>0</v>
      </c>
      <c r="H9" s="265">
        <v>5</v>
      </c>
      <c r="I9" s="267">
        <v>1</v>
      </c>
      <c r="J9" s="271">
        <v>5</v>
      </c>
      <c r="K9" s="257"/>
    </row>
    <row r="10" spans="1:11">
      <c r="A10" s="258" t="s">
        <v>113</v>
      </c>
      <c r="B10" s="256">
        <v>1</v>
      </c>
      <c r="C10" s="255">
        <v>2</v>
      </c>
      <c r="D10" s="256">
        <v>3</v>
      </c>
      <c r="E10" s="255">
        <v>0</v>
      </c>
      <c r="F10" s="265">
        <v>3</v>
      </c>
      <c r="G10" s="255">
        <v>0</v>
      </c>
      <c r="H10" s="256">
        <v>0</v>
      </c>
      <c r="I10" s="267">
        <v>4</v>
      </c>
      <c r="J10" s="271">
        <v>2</v>
      </c>
      <c r="K10" s="257"/>
    </row>
    <row r="11" spans="1:11">
      <c r="A11" s="258" t="s">
        <v>114</v>
      </c>
      <c r="B11" s="256">
        <v>1</v>
      </c>
      <c r="C11" s="255">
        <v>1</v>
      </c>
      <c r="D11" s="256">
        <v>3</v>
      </c>
      <c r="E11" s="255">
        <v>0</v>
      </c>
      <c r="F11" s="256">
        <v>1</v>
      </c>
      <c r="G11" s="255">
        <v>0</v>
      </c>
      <c r="H11" s="256">
        <v>1</v>
      </c>
      <c r="I11" s="267">
        <v>1</v>
      </c>
      <c r="J11" s="271">
        <v>1</v>
      </c>
      <c r="K11" s="257"/>
    </row>
    <row r="12" spans="1:11">
      <c r="A12" s="258" t="s">
        <v>115</v>
      </c>
      <c r="B12" s="256">
        <v>1</v>
      </c>
      <c r="C12" s="255">
        <v>1</v>
      </c>
      <c r="D12" s="256">
        <v>0</v>
      </c>
      <c r="E12" s="255">
        <v>0</v>
      </c>
      <c r="F12" s="256">
        <v>0</v>
      </c>
      <c r="G12" s="255">
        <v>0</v>
      </c>
      <c r="H12" s="256">
        <v>0</v>
      </c>
      <c r="I12" s="267">
        <v>0</v>
      </c>
      <c r="J12" s="272">
        <v>9</v>
      </c>
      <c r="K12" s="257"/>
    </row>
    <row r="13" spans="1:11">
      <c r="A13" s="258" t="s">
        <v>116</v>
      </c>
      <c r="B13" s="256">
        <v>1</v>
      </c>
      <c r="C13" s="255">
        <v>1</v>
      </c>
      <c r="D13" s="256">
        <v>2</v>
      </c>
      <c r="E13" s="255">
        <v>0</v>
      </c>
      <c r="F13" s="256">
        <v>1</v>
      </c>
      <c r="G13" s="255">
        <v>0</v>
      </c>
      <c r="H13" s="256">
        <v>1</v>
      </c>
      <c r="I13" s="267">
        <v>1</v>
      </c>
      <c r="J13" s="271">
        <v>4</v>
      </c>
      <c r="K13" s="257"/>
    </row>
    <row r="14" spans="1:11">
      <c r="A14" s="258" t="s">
        <v>117</v>
      </c>
      <c r="B14" s="256">
        <v>1</v>
      </c>
      <c r="C14" s="255">
        <v>1</v>
      </c>
      <c r="D14" s="256">
        <v>3</v>
      </c>
      <c r="E14" s="255">
        <v>0</v>
      </c>
      <c r="F14" s="265">
        <v>3</v>
      </c>
      <c r="G14" s="255">
        <v>0</v>
      </c>
      <c r="H14" s="256">
        <v>0</v>
      </c>
      <c r="I14" s="267">
        <v>7</v>
      </c>
      <c r="J14" s="271">
        <v>2</v>
      </c>
      <c r="K14" s="257"/>
    </row>
    <row r="15" spans="1:11">
      <c r="A15" s="258" t="s">
        <v>118</v>
      </c>
      <c r="B15" s="256">
        <v>1</v>
      </c>
      <c r="C15" s="255">
        <v>1</v>
      </c>
      <c r="D15" s="256">
        <v>3</v>
      </c>
      <c r="E15" s="255">
        <v>0</v>
      </c>
      <c r="F15" s="256">
        <v>2</v>
      </c>
      <c r="G15" s="255">
        <v>0</v>
      </c>
      <c r="H15" s="256">
        <v>1</v>
      </c>
      <c r="I15" s="267">
        <v>1</v>
      </c>
      <c r="J15" s="271">
        <v>3</v>
      </c>
      <c r="K15" s="257"/>
    </row>
    <row r="16" spans="1:11">
      <c r="A16" s="258" t="s">
        <v>119</v>
      </c>
      <c r="B16" s="256">
        <v>1</v>
      </c>
      <c r="C16" s="255">
        <v>1</v>
      </c>
      <c r="D16" s="256">
        <v>3</v>
      </c>
      <c r="E16" s="255">
        <v>0</v>
      </c>
      <c r="F16" s="256">
        <v>2</v>
      </c>
      <c r="G16" s="255">
        <v>0</v>
      </c>
      <c r="H16" s="256">
        <v>0</v>
      </c>
      <c r="I16" s="267">
        <v>5</v>
      </c>
      <c r="J16" s="271">
        <v>4</v>
      </c>
      <c r="K16" s="257"/>
    </row>
    <row r="17" spans="1:11">
      <c r="A17" s="258" t="s">
        <v>120</v>
      </c>
      <c r="B17" s="256">
        <v>1</v>
      </c>
      <c r="C17" s="255">
        <v>1</v>
      </c>
      <c r="D17" s="256">
        <v>3</v>
      </c>
      <c r="E17" s="255">
        <v>0</v>
      </c>
      <c r="F17" s="256">
        <v>1</v>
      </c>
      <c r="G17" s="255">
        <v>0</v>
      </c>
      <c r="H17" s="256">
        <v>0</v>
      </c>
      <c r="I17" s="267">
        <v>7</v>
      </c>
      <c r="J17" s="271">
        <v>3</v>
      </c>
      <c r="K17" s="257"/>
    </row>
    <row r="18" spans="1:11">
      <c r="A18" s="258" t="s">
        <v>121</v>
      </c>
      <c r="B18" s="256">
        <v>1</v>
      </c>
      <c r="C18" s="255">
        <v>1</v>
      </c>
      <c r="D18" s="256">
        <v>1</v>
      </c>
      <c r="E18" s="255">
        <v>0</v>
      </c>
      <c r="F18" s="256">
        <v>2</v>
      </c>
      <c r="G18" s="255">
        <v>0</v>
      </c>
      <c r="H18" s="256">
        <v>2</v>
      </c>
      <c r="I18" s="267">
        <v>7</v>
      </c>
      <c r="J18" s="271">
        <v>4</v>
      </c>
      <c r="K18" s="257"/>
    </row>
    <row r="19" spans="1:11">
      <c r="A19" s="258" t="s">
        <v>121</v>
      </c>
      <c r="B19" s="256">
        <v>1</v>
      </c>
      <c r="C19" s="255">
        <v>1</v>
      </c>
      <c r="D19" s="265">
        <v>5</v>
      </c>
      <c r="E19" s="255">
        <v>0</v>
      </c>
      <c r="F19" s="256">
        <v>1</v>
      </c>
      <c r="G19" s="255">
        <v>0</v>
      </c>
      <c r="H19" s="256">
        <v>0</v>
      </c>
      <c r="I19" s="267">
        <v>4</v>
      </c>
      <c r="J19" s="271">
        <v>1</v>
      </c>
    </row>
    <row r="20" spans="1:11">
      <c r="A20" s="258" t="s">
        <v>122</v>
      </c>
      <c r="B20" s="256">
        <v>1</v>
      </c>
      <c r="C20" s="255">
        <v>1</v>
      </c>
      <c r="D20" s="256">
        <v>0</v>
      </c>
      <c r="E20" s="255">
        <v>0</v>
      </c>
      <c r="F20" s="256">
        <v>0</v>
      </c>
      <c r="G20" s="255">
        <v>0</v>
      </c>
      <c r="H20" s="256">
        <v>0</v>
      </c>
      <c r="I20" s="267">
        <v>0</v>
      </c>
      <c r="J20" s="271">
        <v>6</v>
      </c>
    </row>
    <row r="21" spans="1:11">
      <c r="A21" s="258" t="s">
        <v>123</v>
      </c>
      <c r="B21" s="256">
        <v>1</v>
      </c>
      <c r="C21" s="255">
        <v>1</v>
      </c>
      <c r="D21" s="256">
        <v>4</v>
      </c>
      <c r="E21" s="255">
        <v>0</v>
      </c>
      <c r="F21" s="256">
        <v>1</v>
      </c>
      <c r="G21" s="255">
        <v>1</v>
      </c>
      <c r="H21" s="256">
        <v>3</v>
      </c>
      <c r="I21" s="267">
        <v>7</v>
      </c>
      <c r="J21" s="271">
        <v>3</v>
      </c>
    </row>
    <row r="22" spans="1:11">
      <c r="A22" s="258" t="s">
        <v>124</v>
      </c>
      <c r="B22" s="256">
        <v>1</v>
      </c>
      <c r="C22" s="255">
        <v>1</v>
      </c>
      <c r="D22" s="256">
        <v>0</v>
      </c>
      <c r="E22" s="255">
        <v>0</v>
      </c>
      <c r="F22" s="256">
        <v>0</v>
      </c>
      <c r="G22" s="255">
        <v>0</v>
      </c>
      <c r="H22" s="256">
        <v>2</v>
      </c>
      <c r="I22" s="267">
        <v>1</v>
      </c>
      <c r="J22" s="271">
        <v>3</v>
      </c>
    </row>
    <row r="23" spans="1:11">
      <c r="A23" s="258" t="s">
        <v>125</v>
      </c>
      <c r="B23" s="256">
        <v>1</v>
      </c>
      <c r="C23" s="255">
        <v>2</v>
      </c>
      <c r="D23" s="256">
        <v>2</v>
      </c>
      <c r="E23" s="255">
        <v>0</v>
      </c>
      <c r="F23" s="256">
        <v>1</v>
      </c>
      <c r="G23" s="255">
        <v>0</v>
      </c>
      <c r="H23" s="256">
        <v>0</v>
      </c>
      <c r="I23" s="267">
        <v>1</v>
      </c>
      <c r="J23" s="271">
        <v>4</v>
      </c>
    </row>
    <row r="24" spans="1:11">
      <c r="A24" s="258" t="s">
        <v>126</v>
      </c>
      <c r="B24" s="256">
        <v>1</v>
      </c>
      <c r="C24" s="255">
        <v>1</v>
      </c>
      <c r="D24" s="256">
        <v>3</v>
      </c>
      <c r="E24" s="255">
        <v>0</v>
      </c>
      <c r="F24" s="256">
        <v>1</v>
      </c>
      <c r="G24" s="255">
        <v>1</v>
      </c>
      <c r="H24" s="256">
        <v>1</v>
      </c>
      <c r="I24" s="267">
        <v>1</v>
      </c>
      <c r="J24" s="271">
        <v>3</v>
      </c>
    </row>
    <row r="25" spans="1:11">
      <c r="A25" s="258" t="s">
        <v>127</v>
      </c>
      <c r="B25" s="256">
        <v>1</v>
      </c>
      <c r="C25" s="255">
        <v>1</v>
      </c>
      <c r="D25" s="256">
        <v>2</v>
      </c>
      <c r="E25" s="255">
        <v>0</v>
      </c>
      <c r="F25" s="256">
        <v>0</v>
      </c>
      <c r="G25" s="255">
        <v>1</v>
      </c>
      <c r="H25" s="256">
        <v>1</v>
      </c>
      <c r="I25" s="267">
        <v>3</v>
      </c>
      <c r="J25" s="271">
        <v>3</v>
      </c>
    </row>
    <row r="26" spans="1:11">
      <c r="A26" s="258" t="s">
        <v>128</v>
      </c>
      <c r="B26" s="256">
        <v>1</v>
      </c>
      <c r="C26" s="255">
        <v>1</v>
      </c>
      <c r="D26" s="256">
        <v>2</v>
      </c>
      <c r="E26" s="255">
        <v>0</v>
      </c>
      <c r="F26" s="256">
        <v>1</v>
      </c>
      <c r="G26" s="255">
        <v>1</v>
      </c>
      <c r="H26" s="256">
        <v>0</v>
      </c>
      <c r="I26" s="267">
        <v>9</v>
      </c>
      <c r="J26" s="271">
        <v>4</v>
      </c>
    </row>
    <row r="27" spans="1:11">
      <c r="A27" s="258" t="s">
        <v>129</v>
      </c>
      <c r="B27" s="256">
        <v>1</v>
      </c>
      <c r="C27" s="255">
        <v>1</v>
      </c>
      <c r="D27" s="256">
        <v>3</v>
      </c>
      <c r="E27" s="255">
        <v>0</v>
      </c>
      <c r="F27" s="256">
        <v>1</v>
      </c>
      <c r="G27" s="255">
        <v>0</v>
      </c>
      <c r="H27" s="256">
        <v>1</v>
      </c>
      <c r="I27" s="268">
        <v>11</v>
      </c>
      <c r="J27" s="271">
        <v>5</v>
      </c>
    </row>
    <row r="28" spans="1:11">
      <c r="A28" s="258" t="s">
        <v>130</v>
      </c>
      <c r="B28" s="256">
        <v>1</v>
      </c>
      <c r="C28" s="255">
        <v>1</v>
      </c>
      <c r="D28" s="256">
        <v>1</v>
      </c>
      <c r="E28" s="255">
        <v>0</v>
      </c>
      <c r="F28" s="256">
        <v>0</v>
      </c>
      <c r="G28" s="255">
        <v>0</v>
      </c>
      <c r="H28" s="256">
        <v>0</v>
      </c>
      <c r="I28" s="267">
        <v>1</v>
      </c>
      <c r="J28" s="271">
        <v>3</v>
      </c>
    </row>
    <row r="29" spans="1:11">
      <c r="A29" s="258" t="s">
        <v>131</v>
      </c>
      <c r="B29" s="256">
        <v>1</v>
      </c>
      <c r="C29" s="255">
        <v>2</v>
      </c>
      <c r="D29" s="256">
        <v>2</v>
      </c>
      <c r="E29" s="255">
        <v>0</v>
      </c>
      <c r="F29" s="256">
        <v>2</v>
      </c>
      <c r="G29" s="255">
        <v>0</v>
      </c>
      <c r="H29" s="256">
        <v>0</v>
      </c>
      <c r="I29" s="267">
        <v>8</v>
      </c>
      <c r="J29" s="271">
        <v>5</v>
      </c>
    </row>
    <row r="30" spans="1:11">
      <c r="A30" s="258" t="s">
        <v>132</v>
      </c>
      <c r="B30" s="256">
        <v>1</v>
      </c>
      <c r="C30" s="255">
        <v>1</v>
      </c>
      <c r="D30" s="256">
        <v>3</v>
      </c>
      <c r="E30" s="255">
        <v>0</v>
      </c>
      <c r="F30" s="256">
        <v>2</v>
      </c>
      <c r="G30" s="255">
        <v>0</v>
      </c>
      <c r="H30" s="256">
        <v>1</v>
      </c>
      <c r="I30" s="267">
        <v>10</v>
      </c>
      <c r="J30" s="271">
        <v>8</v>
      </c>
    </row>
    <row r="31" spans="1:11">
      <c r="A31" s="258" t="s">
        <v>133</v>
      </c>
      <c r="B31" s="256">
        <v>1</v>
      </c>
      <c r="C31" s="255">
        <v>2</v>
      </c>
      <c r="D31" s="256">
        <v>2</v>
      </c>
      <c r="E31" s="255">
        <v>0</v>
      </c>
      <c r="F31" s="256">
        <v>1</v>
      </c>
      <c r="G31" s="255">
        <v>0</v>
      </c>
      <c r="H31" s="256">
        <v>1</v>
      </c>
      <c r="I31" s="267">
        <v>6</v>
      </c>
      <c r="J31" s="271">
        <v>3</v>
      </c>
    </row>
    <row r="32" spans="1:11">
      <c r="A32" s="250" t="s">
        <v>134</v>
      </c>
      <c r="B32" s="256">
        <v>1</v>
      </c>
      <c r="C32" s="255">
        <v>1</v>
      </c>
      <c r="D32" s="256">
        <v>1</v>
      </c>
      <c r="E32" s="255">
        <v>0</v>
      </c>
      <c r="F32" s="256">
        <v>1</v>
      </c>
      <c r="G32" s="255">
        <v>0</v>
      </c>
      <c r="H32" s="256">
        <v>0</v>
      </c>
      <c r="I32" s="267">
        <v>4</v>
      </c>
      <c r="J32" s="271">
        <v>4</v>
      </c>
    </row>
    <row r="33" spans="1:10">
      <c r="A33" s="250" t="s">
        <v>135</v>
      </c>
      <c r="B33" s="256">
        <v>1</v>
      </c>
      <c r="C33" s="255">
        <v>2</v>
      </c>
      <c r="D33" s="256">
        <v>2</v>
      </c>
      <c r="E33" s="255">
        <v>0</v>
      </c>
      <c r="F33" s="256">
        <v>1</v>
      </c>
      <c r="G33" s="255">
        <v>0</v>
      </c>
      <c r="H33" s="256">
        <v>1</v>
      </c>
      <c r="I33" s="267">
        <v>5</v>
      </c>
      <c r="J33" s="271">
        <v>2</v>
      </c>
    </row>
    <row r="34" spans="1:10">
      <c r="A34" s="250" t="s">
        <v>136</v>
      </c>
      <c r="B34" s="256">
        <v>1</v>
      </c>
      <c r="C34" s="255">
        <v>1</v>
      </c>
      <c r="D34" s="256">
        <v>1</v>
      </c>
      <c r="E34" s="255">
        <v>0</v>
      </c>
      <c r="F34" s="256">
        <v>2</v>
      </c>
      <c r="G34" s="255">
        <v>0</v>
      </c>
      <c r="H34" s="256">
        <v>0</v>
      </c>
      <c r="I34" s="267">
        <v>1</v>
      </c>
      <c r="J34" s="271">
        <v>5</v>
      </c>
    </row>
    <row r="35" spans="1:10">
      <c r="A35" s="250" t="s">
        <v>137</v>
      </c>
      <c r="B35" s="256">
        <v>1</v>
      </c>
      <c r="C35" s="255">
        <v>1</v>
      </c>
      <c r="D35" s="256">
        <v>1</v>
      </c>
      <c r="E35" s="255">
        <v>0</v>
      </c>
      <c r="F35" s="256">
        <v>2</v>
      </c>
      <c r="G35" s="255">
        <v>0</v>
      </c>
      <c r="H35" s="256">
        <v>0</v>
      </c>
      <c r="I35" s="267">
        <v>7</v>
      </c>
      <c r="J35" s="271">
        <v>3</v>
      </c>
    </row>
    <row r="36" spans="1:10" ht="13" thickBot="1">
      <c r="A36" s="259" t="s">
        <v>138</v>
      </c>
      <c r="B36" s="260">
        <v>1</v>
      </c>
      <c r="C36" s="261">
        <v>1</v>
      </c>
      <c r="D36" s="260">
        <v>2</v>
      </c>
      <c r="E36" s="261">
        <v>0</v>
      </c>
      <c r="F36" s="260">
        <v>1</v>
      </c>
      <c r="G36" s="261">
        <v>0</v>
      </c>
      <c r="H36" s="260">
        <v>0</v>
      </c>
      <c r="I36" s="269">
        <v>5</v>
      </c>
      <c r="J36" s="273">
        <v>2</v>
      </c>
    </row>
    <row r="37" spans="1:10" ht="13" thickBot="1">
      <c r="A37" s="262" t="s">
        <v>139</v>
      </c>
      <c r="B37" s="263">
        <f>+MAX(B4:B36)</f>
        <v>1</v>
      </c>
      <c r="C37" s="263">
        <f t="shared" ref="C37:J37" si="0">+MAX(C4:C36)</f>
        <v>2</v>
      </c>
      <c r="D37" s="263">
        <f t="shared" si="0"/>
        <v>5</v>
      </c>
      <c r="E37" s="263">
        <f t="shared" si="0"/>
        <v>0</v>
      </c>
      <c r="F37" s="263">
        <f t="shared" si="0"/>
        <v>3</v>
      </c>
      <c r="G37" s="263">
        <f t="shared" si="0"/>
        <v>1</v>
      </c>
      <c r="H37" s="263">
        <f t="shared" si="0"/>
        <v>5</v>
      </c>
      <c r="I37" s="270">
        <f t="shared" si="0"/>
        <v>11</v>
      </c>
      <c r="J37" s="274">
        <f t="shared" si="0"/>
        <v>9</v>
      </c>
    </row>
    <row r="38" spans="1:10" ht="13" thickBot="1">
      <c r="B38" s="256"/>
      <c r="C38" s="255"/>
      <c r="D38" s="256"/>
      <c r="E38" s="255"/>
      <c r="F38" s="256"/>
      <c r="G38" s="255"/>
      <c r="H38" s="256"/>
      <c r="I38" s="256"/>
    </row>
    <row r="39" spans="1:10">
      <c r="A39" s="281"/>
      <c r="B39" s="282"/>
      <c r="C39" s="282"/>
      <c r="D39" s="282"/>
      <c r="E39" s="282"/>
      <c r="F39" s="282"/>
      <c r="G39" s="282"/>
      <c r="H39" s="282"/>
      <c r="I39" s="282"/>
      <c r="J39" s="283"/>
    </row>
    <row r="40" spans="1:10" ht="14.5">
      <c r="A40" s="284" t="s">
        <v>148</v>
      </c>
      <c r="B40" s="257"/>
      <c r="C40" s="257"/>
      <c r="D40" s="257"/>
      <c r="E40" s="257"/>
      <c r="F40" s="257"/>
      <c r="G40" s="257"/>
      <c r="H40" s="257"/>
      <c r="I40" s="257"/>
      <c r="J40" s="285"/>
    </row>
    <row r="41" spans="1:10">
      <c r="A41" s="286"/>
      <c r="B41" s="257"/>
      <c r="C41" s="257"/>
      <c r="D41" s="257"/>
      <c r="E41" s="257"/>
      <c r="F41" s="257"/>
      <c r="G41" s="257"/>
      <c r="H41" s="257"/>
      <c r="I41" s="257"/>
      <c r="J41" s="285"/>
    </row>
    <row r="42" spans="1:10">
      <c r="A42" s="286">
        <v>1</v>
      </c>
      <c r="B42" s="257" t="s">
        <v>149</v>
      </c>
      <c r="C42" s="257"/>
      <c r="D42" s="257"/>
      <c r="E42" s="257"/>
      <c r="F42" s="257"/>
      <c r="G42" s="257"/>
      <c r="H42" s="257"/>
      <c r="I42" s="257"/>
      <c r="J42" s="285"/>
    </row>
    <row r="43" spans="1:10">
      <c r="A43" s="286"/>
      <c r="B43" s="257"/>
      <c r="C43" s="257" t="s">
        <v>150</v>
      </c>
      <c r="D43" s="257"/>
      <c r="E43" s="257"/>
      <c r="F43" s="257"/>
      <c r="G43" s="257"/>
      <c r="H43" s="257"/>
      <c r="I43" s="257"/>
      <c r="J43" s="285"/>
    </row>
    <row r="44" spans="1:10">
      <c r="A44" s="286"/>
      <c r="B44" s="257"/>
      <c r="C44" s="257" t="s">
        <v>151</v>
      </c>
      <c r="D44" s="257"/>
      <c r="E44" s="257"/>
      <c r="F44" s="257"/>
      <c r="G44" s="257"/>
      <c r="H44" s="257"/>
      <c r="I44" s="257"/>
      <c r="J44" s="285"/>
    </row>
    <row r="45" spans="1:10">
      <c r="A45" s="286"/>
      <c r="B45" s="257"/>
      <c r="C45" s="257"/>
      <c r="D45" s="257"/>
      <c r="E45" s="257"/>
      <c r="F45" s="257"/>
      <c r="G45" s="257"/>
      <c r="H45" s="257"/>
      <c r="I45" s="257"/>
      <c r="J45" s="285"/>
    </row>
    <row r="46" spans="1:10">
      <c r="A46" s="286">
        <v>2</v>
      </c>
      <c r="B46" s="257" t="s">
        <v>152</v>
      </c>
      <c r="C46" s="257"/>
      <c r="D46" s="257"/>
      <c r="E46" s="257"/>
      <c r="F46" s="257"/>
      <c r="G46" s="257"/>
      <c r="H46" s="257"/>
      <c r="I46" s="257"/>
      <c r="J46" s="285"/>
    </row>
    <row r="47" spans="1:10">
      <c r="A47" s="286"/>
      <c r="B47" s="257"/>
      <c r="C47" s="257" t="s">
        <v>153</v>
      </c>
      <c r="D47" s="257"/>
      <c r="E47" s="257"/>
      <c r="F47" s="257"/>
      <c r="G47" s="257"/>
      <c r="H47" s="257"/>
      <c r="I47" s="257"/>
      <c r="J47" s="285"/>
    </row>
    <row r="48" spans="1:10">
      <c r="A48" s="286"/>
      <c r="B48" s="257"/>
      <c r="C48" s="257"/>
      <c r="D48" s="257"/>
      <c r="E48" s="257"/>
      <c r="F48" s="257"/>
      <c r="G48" s="257"/>
      <c r="H48" s="257"/>
      <c r="I48" s="257"/>
      <c r="J48" s="285"/>
    </row>
    <row r="49" spans="1:10">
      <c r="A49" s="286">
        <v>3</v>
      </c>
      <c r="B49" s="257" t="s">
        <v>154</v>
      </c>
      <c r="C49" s="257"/>
      <c r="D49" s="257"/>
      <c r="E49" s="257"/>
      <c r="F49" s="257"/>
      <c r="G49" s="257"/>
      <c r="H49" s="257"/>
      <c r="I49" s="257"/>
      <c r="J49" s="285"/>
    </row>
    <row r="50" spans="1:10">
      <c r="A50" s="286"/>
      <c r="B50" s="257"/>
      <c r="C50" s="257"/>
      <c r="D50" s="257"/>
      <c r="E50" s="257"/>
      <c r="F50" s="257"/>
      <c r="G50" s="257"/>
      <c r="H50" s="257"/>
      <c r="I50" s="257"/>
      <c r="J50" s="285"/>
    </row>
    <row r="51" spans="1:10">
      <c r="A51" s="286">
        <v>4</v>
      </c>
      <c r="B51" s="257" t="s">
        <v>155</v>
      </c>
      <c r="C51" s="257"/>
      <c r="D51" s="257"/>
      <c r="E51" s="257"/>
      <c r="F51" s="257"/>
      <c r="G51" s="257"/>
      <c r="H51" s="257"/>
      <c r="I51" s="257"/>
      <c r="J51" s="285"/>
    </row>
    <row r="52" spans="1:10">
      <c r="A52" s="286"/>
      <c r="B52" s="257"/>
      <c r="C52" s="257"/>
      <c r="D52" s="257"/>
      <c r="E52" s="257"/>
      <c r="F52" s="257"/>
      <c r="G52" s="257"/>
      <c r="H52" s="257"/>
      <c r="I52" s="257"/>
      <c r="J52" s="285"/>
    </row>
    <row r="53" spans="1:10">
      <c r="A53" s="286">
        <v>5</v>
      </c>
      <c r="B53" s="257" t="s">
        <v>156</v>
      </c>
      <c r="C53" s="257"/>
      <c r="D53" s="257"/>
      <c r="E53" s="257"/>
      <c r="F53" s="257"/>
      <c r="G53" s="257"/>
      <c r="H53" s="257"/>
      <c r="I53" s="257"/>
      <c r="J53" s="285"/>
    </row>
    <row r="54" spans="1:10">
      <c r="A54" s="286"/>
      <c r="B54" s="257"/>
      <c r="C54" s="257" t="s">
        <v>157</v>
      </c>
      <c r="D54" s="257"/>
      <c r="E54" s="257"/>
      <c r="F54" s="257"/>
      <c r="G54" s="257"/>
      <c r="H54" s="257"/>
      <c r="I54" s="257"/>
      <c r="J54" s="285"/>
    </row>
    <row r="55" spans="1:10">
      <c r="A55" s="286"/>
      <c r="B55" s="257"/>
      <c r="C55" s="257" t="s">
        <v>158</v>
      </c>
      <c r="D55" s="257"/>
      <c r="E55" s="257"/>
      <c r="F55" s="257"/>
      <c r="G55" s="257"/>
      <c r="H55" s="257"/>
      <c r="I55" s="257"/>
      <c r="J55" s="285"/>
    </row>
    <row r="56" spans="1:10">
      <c r="A56" s="286"/>
      <c r="B56" s="257"/>
      <c r="C56" s="257"/>
      <c r="D56" s="257"/>
      <c r="E56" s="257"/>
      <c r="F56" s="257"/>
      <c r="G56" s="257"/>
      <c r="H56" s="257"/>
      <c r="I56" s="257"/>
      <c r="J56" s="285"/>
    </row>
    <row r="57" spans="1:10">
      <c r="A57" s="286">
        <v>6</v>
      </c>
      <c r="B57" s="257" t="s">
        <v>159</v>
      </c>
      <c r="C57" s="257"/>
      <c r="D57" s="257"/>
      <c r="E57" s="257"/>
      <c r="F57" s="257"/>
      <c r="G57" s="257"/>
      <c r="H57" s="257"/>
      <c r="I57" s="257"/>
      <c r="J57" s="285"/>
    </row>
    <row r="58" spans="1:10">
      <c r="A58" s="286"/>
      <c r="B58" s="257"/>
      <c r="C58" s="257"/>
      <c r="D58" s="257"/>
      <c r="E58" s="257"/>
      <c r="F58" s="257"/>
      <c r="G58" s="257"/>
      <c r="H58" s="257"/>
      <c r="I58" s="257"/>
      <c r="J58" s="285"/>
    </row>
    <row r="59" spans="1:10">
      <c r="A59" s="286">
        <v>7</v>
      </c>
      <c r="B59" s="257" t="s">
        <v>160</v>
      </c>
      <c r="C59" s="257"/>
      <c r="D59" s="257"/>
      <c r="E59" s="257"/>
      <c r="F59" s="257"/>
      <c r="G59" s="257"/>
      <c r="H59" s="257"/>
      <c r="I59" s="257"/>
      <c r="J59" s="285"/>
    </row>
    <row r="60" spans="1:10">
      <c r="A60" s="286"/>
      <c r="B60" s="257"/>
      <c r="C60" s="257" t="s">
        <v>161</v>
      </c>
      <c r="D60" s="257"/>
      <c r="E60" s="257"/>
      <c r="F60" s="257"/>
      <c r="G60" s="257"/>
      <c r="H60" s="257"/>
      <c r="I60" s="257"/>
      <c r="J60" s="285"/>
    </row>
    <row r="61" spans="1:10">
      <c r="A61" s="286"/>
      <c r="B61" s="257"/>
      <c r="C61" s="257"/>
      <c r="D61" s="257"/>
      <c r="E61" s="257"/>
      <c r="F61" s="257"/>
      <c r="G61" s="257"/>
      <c r="H61" s="257"/>
      <c r="I61" s="257"/>
      <c r="J61" s="285"/>
    </row>
    <row r="62" spans="1:10">
      <c r="A62" s="286">
        <v>8</v>
      </c>
      <c r="B62" s="257" t="s">
        <v>162</v>
      </c>
      <c r="C62" s="257"/>
      <c r="D62" s="257"/>
      <c r="E62" s="257"/>
      <c r="F62" s="257"/>
      <c r="G62" s="257"/>
      <c r="H62" s="257"/>
      <c r="I62" s="257"/>
      <c r="J62" s="285"/>
    </row>
    <row r="63" spans="1:10" ht="13" thickBot="1">
      <c r="A63" s="287"/>
      <c r="B63" s="288"/>
      <c r="C63" s="288"/>
      <c r="D63" s="288"/>
      <c r="E63" s="288"/>
      <c r="F63" s="288"/>
      <c r="G63" s="288"/>
      <c r="H63" s="288"/>
      <c r="I63" s="288"/>
      <c r="J63" s="289"/>
    </row>
    <row r="64" spans="1:10">
      <c r="A64" s="255"/>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C3BB8F2649D2941A09D288E83834047" ma:contentTypeVersion="9" ma:contentTypeDescription="Create a new document." ma:contentTypeScope="" ma:versionID="6648be7ae1fe4262a5fec837469c2103">
  <xsd:schema xmlns:xsd="http://www.w3.org/2001/XMLSchema" xmlns:xs="http://www.w3.org/2001/XMLSchema" xmlns:p="http://schemas.microsoft.com/office/2006/metadata/properties" xmlns:ns3="77e0f6ee-67c5-46f5-834c-ba76489457bb" targetNamespace="http://schemas.microsoft.com/office/2006/metadata/properties" ma:root="true" ma:fieldsID="9244945ca5d880f64fd27b16922aac13" ns3:_="">
    <xsd:import namespace="77e0f6ee-67c5-46f5-834c-ba76489457bb"/>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7e0f6ee-67c5-46f5-834c-ba76489457b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D6E1AD5-5083-4417-B129-764B46CDC658}">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C8259782-AE27-4FFE-BDC0-41AC4BE46932}">
  <ds:schemaRefs>
    <ds:schemaRef ds:uri="http://schemas.microsoft.com/sharepoint/v3/contenttype/forms"/>
  </ds:schemaRefs>
</ds:datastoreItem>
</file>

<file path=customXml/itemProps3.xml><?xml version="1.0" encoding="utf-8"?>
<ds:datastoreItem xmlns:ds="http://schemas.openxmlformats.org/officeDocument/2006/customXml" ds:itemID="{411AF53A-ABC2-4996-A953-86896BE11C5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7e0f6ee-67c5-46f5-834c-ba76489457b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Budget</vt:lpstr>
      <vt:lpstr>stats-instr</vt:lpstr>
      <vt:lpstr>Budget!Print_Area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Moledor, Richard</dc:creator>
  <cp:lastModifiedBy>Laipply, James</cp:lastModifiedBy>
  <cp:lastPrinted>2022-06-14T13:57:16Z</cp:lastPrinted>
  <dcterms:created xsi:type="dcterms:W3CDTF">2003-12-11T21:05:24Z</dcterms:created>
  <dcterms:modified xsi:type="dcterms:W3CDTF">2022-07-21T19:40:47Z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0x0101004C3BB8F2649D2941A09D288E83834047</vt:lpwstr>
  </property>
</Properties>
</file>